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SO01 - Rekonstrukce kryt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Rekonstrukce krytu...'!$C$121:$K$185</definedName>
    <definedName name="_xlnm.Print_Area" localSheetId="1">'SO01 - Rekonstrukce krytu...'!$C$4:$J$76,'SO01 - Rekonstrukce krytu...'!$C$82:$J$103,'SO01 - Rekonstrukce krytu...'!$C$109:$K$185</definedName>
    <definedName name="_xlnm.Print_Titles" localSheetId="1">'SO01 - Rekonstrukce krytu...'!$121:$121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BK184"/>
  <c r="J184"/>
  <c r="BK182"/>
  <c r="J182"/>
  <c r="BK179"/>
  <c r="J179"/>
  <c r="BK176"/>
  <c r="J176"/>
  <c r="BK168"/>
  <c r="J168"/>
  <c r="BK165"/>
  <c r="J165"/>
  <c r="BK159"/>
  <c r="J159"/>
  <c r="BK154"/>
  <c r="J154"/>
  <c r="BK151"/>
  <c r="J151"/>
  <c r="BK149"/>
  <c r="J149"/>
  <c r="BK146"/>
  <c r="J146"/>
  <c r="BK144"/>
  <c r="J144"/>
  <c r="BK138"/>
  <c r="J138"/>
  <c r="BK136"/>
  <c r="J136"/>
  <c r="BK133"/>
  <c r="J133"/>
  <c r="BK130"/>
  <c r="J130"/>
  <c r="BK125"/>
  <c r="J125"/>
  <c i="1" r="AS94"/>
  <c i="2" l="1" r="BK124"/>
  <c r="J124"/>
  <c r="J98"/>
  <c r="P124"/>
  <c r="R124"/>
  <c r="T124"/>
  <c r="BK143"/>
  <c r="J143"/>
  <c r="J99"/>
  <c r="P143"/>
  <c r="R143"/>
  <c r="T143"/>
  <c r="BK167"/>
  <c r="J167"/>
  <c r="J101"/>
  <c r="P167"/>
  <c r="R167"/>
  <c r="T167"/>
  <c r="BK181"/>
  <c r="J181"/>
  <c r="J102"/>
  <c r="P181"/>
  <c r="R181"/>
  <c r="T181"/>
  <c r="E85"/>
  <c r="J89"/>
  <c r="F91"/>
  <c r="J91"/>
  <c r="F92"/>
  <c r="J92"/>
  <c r="BE125"/>
  <c r="BE130"/>
  <c r="BE133"/>
  <c r="BE136"/>
  <c r="BE138"/>
  <c r="BE144"/>
  <c r="BE146"/>
  <c r="BE149"/>
  <c r="BE151"/>
  <c r="BE154"/>
  <c r="BE159"/>
  <c r="BE165"/>
  <c r="BE168"/>
  <c r="BE176"/>
  <c r="BE179"/>
  <c r="BE182"/>
  <c r="BE184"/>
  <c r="BK164"/>
  <c r="J164"/>
  <c r="J100"/>
  <c r="F34"/>
  <c i="1" r="BA95"/>
  <c r="BA94"/>
  <c r="W30"/>
  <c i="2" r="J34"/>
  <c i="1" r="AW95"/>
  <c i="2" r="F35"/>
  <c i="1" r="BB95"/>
  <c r="BB94"/>
  <c r="W31"/>
  <c i="2" r="F36"/>
  <c i="1" r="BC95"/>
  <c r="BC94"/>
  <c r="W32"/>
  <c i="2" r="F37"/>
  <c i="1" r="BD95"/>
  <c r="BD94"/>
  <c r="W33"/>
  <c i="2" l="1" r="T123"/>
  <c r="T122"/>
  <c r="R123"/>
  <c r="R122"/>
  <c r="P123"/>
  <c r="P122"/>
  <c i="1" r="AU95"/>
  <c i="2" r="BK123"/>
  <c r="J123"/>
  <c r="J97"/>
  <c i="1" r="AU94"/>
  <c r="AW94"/>
  <c r="AK30"/>
  <c r="AX94"/>
  <c r="AY94"/>
  <c i="2" r="F33"/>
  <c i="1" r="AZ95"/>
  <c r="AZ94"/>
  <c r="W29"/>
  <c i="2" r="J33"/>
  <c i="1" r="AV95"/>
  <c r="AT95"/>
  <c i="2" l="1" r="BK122"/>
  <c r="J122"/>
  <c r="J96"/>
  <c i="1" r="AV94"/>
  <c r="AK29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<sst xmlns="http://schemas.openxmlformats.org/spreadsheetml/2006/main">
  <si>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</si>
  <si>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</si>
  <si>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</si>
  <si>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</si>
  <si>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</si>
  <si>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{3efe9716-206e-4a7d-abbb-7612f52859a7}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</si>
  <si>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</si>
  <si>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</si>
  <si>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</si>
  <si>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</si>
  <si>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</si>
  <si>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</si>
  <si>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</si>
  <si>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</si>
  <si>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</si>
  <si>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</si>
  <si>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</si>
  <si>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Rohatec - sil. III/43237</t>
  </si>
  <si>
    <t>KSO:</t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</si>
  <si>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</si>
  <si>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</si>
  <si>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</si>
  <si>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</si>
  <si>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</si>
  <si>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</si>
  <si>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</si>
  <si>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</si>
  <si>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</si>
  <si>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</si>
  <si>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</si>
  <si>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</si>
  <si>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</si>
  <si>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</si>
  <si>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</si>
  <si>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</si>
  <si>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</si>
  <si>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</si>
  <si>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</si>
  <si>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</si>
  <si>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</si>
  <si>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</si>
  <si>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</si>
  <si>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</si>
  <si>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</si>
  <si>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</si>
  <si>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</si>
  <si>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</si>
  <si>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</si>
  <si>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</si>
  <si>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</si>
  <si>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</si>
  <si>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</si>
  <si>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</si>
  <si>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</si>
  <si>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</si>
  <si>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</si>
  <si>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</si>
  <si>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</si>
  <si>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</si>
  <si>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</si>
  <si>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</si>
  <si>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</si>
  <si>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</si>
  <si>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</si>
  <si>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</si>
  <si>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</si>
  <si>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</si>
  <si>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</si>
  <si>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</si>
  <si>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</si>
  <si>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</si>
  <si>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</si>
  <si>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</si>
  <si>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</si>
  <si>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</si>
  <si>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</si>
  <si>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</si>
  <si>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</si>
  <si>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</si>
  <si>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Rekonstrukce krytu komunikace</t>
  </si>
  <si>
    <t>STA</t>
  </si>
  <si>
    <t>1</t>
  </si>
  <si>
    <t>{5364c5fb-e725-4e57-a906-a0864e209469}</t>
  </si>
  <si>
    <t>2</t>
  </si>
  <si>
    <t>KRYCÍ LIST SOUPISU PRACÍ</t>
  </si>
  <si>
    <t>Objekt:</t>
  </si>
  <si>
    <t>SO01 - Rekonstrukce krytu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</si>
  <si>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</si>
  <si>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</si>
  <si>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</si>
  <si>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</si>
  <si>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</si>
  <si>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</si>
  <si>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</si>
  <si>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</si>
  <si>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</si>
  <si>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</si>
  <si>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</si>
  <si>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</si>
  <si>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</si>
  <si>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</si>
  <si>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</si>
  <si>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</si>
  <si>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</si>
  <si>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</si>
  <si>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</si>
  <si>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</si>
  <si>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</si>
  <si>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</si>
  <si>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</si>
  <si>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</si>
  <si>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</si>
  <si>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</si>
  <si>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</si>
  <si>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</si>
  <si>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16</t>
  </si>
  <si>
    <t>K</t>
  </si>
  <si>
    <t>113138</t>
  </si>
  <si>
    <t>ODSTRANĚNÍ KRYTU ZPEVNĚNÝCH PLOCH S ASFALT POJIVEM, ODVOZ DO 20KM</t>
  </si>
  <si>
    <t>M3</t>
  </si>
  <si>
    <t>4</t>
  </si>
  <si>
    <t>-1253343582</t>
  </si>
  <si>
    <t>PP</t>
  </si>
  <si>
    <t>Technická specifikace: Položka zahrnuje veškerou manipulaci s vybouranou sutí a s vybouranými hmotami vč. uložení na skládku a poplatku v režii zhotovitele</t>
  </si>
  <si>
    <t>VV</t>
  </si>
  <si>
    <t>"odbourání krytu u obruby" (2*365,35)*0,1*0,05</t>
  </si>
  <si>
    <t>"vybourání klínů zálivu z asf." (26,6+46,9)*0,15</t>
  </si>
  <si>
    <t>Součet</t>
  </si>
  <si>
    <t>18</t>
  </si>
  <si>
    <t>11346</t>
  </si>
  <si>
    <t>ODSTRANĚNÍ KRYTU ZPEVNĚNÝCH PLOCH ZE SILNIČ DÍLCŮ (PANELŮ) VČET PODKL</t>
  </si>
  <si>
    <t>-1165747862</t>
  </si>
  <si>
    <t>Technická specifikace: Položka zahrnuje veškerou manipulaci s vybouranou sutí a s vybouranými hmotami vč. uložení na skládku a polatku v režii zhotovitele</t>
  </si>
  <si>
    <t>3*20*0,20</t>
  </si>
  <si>
    <t>17</t>
  </si>
  <si>
    <t>11354</t>
  </si>
  <si>
    <t>ODSTRANĚNÍ OBRUB Z KRAJNÍKŮ</t>
  </si>
  <si>
    <t>M</t>
  </si>
  <si>
    <t>1608521562</t>
  </si>
  <si>
    <t xml:space="preserve">Technická specifikace: Položka zahrnuje veškerou manipulaci s vybouranou sutí a s vybouranými hmotami vč. uložení na  skládku a poplatku v režii zhotovitele</t>
  </si>
  <si>
    <t>19+51</t>
  </si>
  <si>
    <t>19</t>
  </si>
  <si>
    <t>11355</t>
  </si>
  <si>
    <t>ODSTRANĚNÍ JEDNOŘÁDKU Z DLAŽEBNÍCH KOSTEK JEDNODUCHÝCH</t>
  </si>
  <si>
    <t>-879262295</t>
  </si>
  <si>
    <t>Technická specifikace: Položka zahrnuje veškerou manipulaci s vybouranou sutí a s vybouranými hmotami vč. uložení na skládku a poplatku v režii zhotovitele.</t>
  </si>
  <si>
    <t>3</t>
  </si>
  <si>
    <t>113728</t>
  </si>
  <si>
    <t>FRÉZOVÁNÍ ZPEVNĚNÝCH PLOCH ASFALTOVÝCH, ODVOZ DO 20KM A LIKVIDACE V REŽII ZHOTOVITELE</t>
  </si>
  <si>
    <t>624675075</t>
  </si>
  <si>
    <t>"frézování obrusné vrstvy" 2662,5*0,05</t>
  </si>
  <si>
    <t>"frézování podkladní vrstvy-vyspravení více narušených míst - odhad 30 %" (2662,5*0,05)*0,30</t>
  </si>
  <si>
    <t>5</t>
  </si>
  <si>
    <t>Komunikace pozemní</t>
  </si>
  <si>
    <t>6</t>
  </si>
  <si>
    <t>572213</t>
  </si>
  <si>
    <t>SPOJOVACÍ POSTŘIK Z EMULZE DO 0,5KG/M2</t>
  </si>
  <si>
    <t>M2</t>
  </si>
  <si>
    <t>1358605388</t>
  </si>
  <si>
    <t>Technická specifikace: - dodání všech předepsaných materiálů pro postřiky v předepsaném množství
 0,2 kg/m2 zbytkového asfaltu- provedení dle předepsaného technologického předpisu
- zřízení vrstvy bez rozlišení šířky, pokládání vrstvy po etapách
- úpravu napojení, ukončení</t>
  </si>
  <si>
    <t>7</t>
  </si>
  <si>
    <t>572223</t>
  </si>
  <si>
    <t>SPOJOVACÍ POSTŘIK Z EMULZE DO 1,0KG/M2</t>
  </si>
  <si>
    <t>-730234196</t>
  </si>
  <si>
    <t>Technická specifikace: - dodání všech předepsaných materiálů pro postřiky v předepsaném množství
 0,8 kg/m2 zbytkového asflatu- provedení dle předepsaného technologického předpisu
- zřízení vrstvy bez rozlišení šířky, pokládání vrstvy po etapách
- úpravu napojení, ukončení</t>
  </si>
  <si>
    <t>"frézování podkladní vrstvy-vyspravení více narušených míst - odhad 30 %" 2662,5*0,30</t>
  </si>
  <si>
    <t>8</t>
  </si>
  <si>
    <t>574A43</t>
  </si>
  <si>
    <t>ASFALTOVÝ BETON PRO OBRUSNÉ VRSTVY ACO 11 TL. 50MM</t>
  </si>
  <si>
    <t>1320320507</t>
  </si>
  <si>
    <t>Technická specifikace: - dodání směsi ACO 11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</si>
  <si>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13</t>
  </si>
  <si>
    <t>57741E</t>
  </si>
  <si>
    <t>VRSTVY PRO OBNOVU A OPRAVY Z ASF BETONU ACP</t>
  </si>
  <si>
    <t>T</t>
  </si>
  <si>
    <t>-1774271444</t>
  </si>
  <si>
    <t>Technická specifikace: - dodání směsi ACP 16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položka je určena pro obnovu živičného krytu drobných oprav a plošných rozpadů (vztahuje se na plochu jednotlivě do 800m2). Není určena pro souvislou obnovu živičného krytu (ta se vykáže položkami 574*** a 575***) a pro výspravu výtluků (ta se vykáže položkami 5779**, vztahuje se na plochu jednotlivě do 10m2).
nezahrnuje očištění podkladu po veřejném provozu</t>
  </si>
  <si>
    <t>798,75*0,05*2,35</t>
  </si>
  <si>
    <t>577A2</t>
  </si>
  <si>
    <t>VÝSPRAVA TRHLIN ASFALTOVOU ZÁLIVKOU MODIFIK</t>
  </si>
  <si>
    <t>1868707762</t>
  </si>
  <si>
    <t>Technická specifikace: - vyfrézování drážky šířky do 20mm hloubky do 40mm
- vyčištění
- nátěr
- výplň předepsanou zálivkovou hmotou</t>
  </si>
  <si>
    <t xml:space="preserve">"příčná trhlina" 3,5+3,5+6+5+7+3,5+3,5+3,5+3,5+4+3,5+3+3,5+3,5+6+3+3+7+3,5+3+7+3,5+7+3 </t>
  </si>
  <si>
    <t>+2+3+3+1+1+3+7+7+3+2+2</t>
  </si>
  <si>
    <t>58920</t>
  </si>
  <si>
    <t>VÝPLŇ SPAR MODIFIKOVANÝM ASFALTEM vč. PROŘEZU</t>
  </si>
  <si>
    <t>1382597192</t>
  </si>
  <si>
    <t>Technická specifikace: položka zahrnuje:
- dodávku předepsaného materiálu
- vyčištění a výplň spar tímto materiálem</t>
  </si>
  <si>
    <t>"v napojeních" 8,15+5,85+10,15+7</t>
  </si>
  <si>
    <t>"středová podélná spára" 365,35</t>
  </si>
  <si>
    <t>Trubní vedení</t>
  </si>
  <si>
    <t>89922</t>
  </si>
  <si>
    <t>VÝŠKOVÁ ÚPRAVA MŘÍŽÍ</t>
  </si>
  <si>
    <t>KUS</t>
  </si>
  <si>
    <t>-1821920298</t>
  </si>
  <si>
    <t>Technická specifikace: - položka výškové úpravy zahrnuje všechny nutné práce a materiály pro zvýšení nebo snížení zařízení (včetně nutné úpravy stávajícího povrchu vozovky nebo chodníku a odvozu vybouraného materiálu a poplatku za uložení) v režii zhotovitele.</t>
  </si>
  <si>
    <t>9</t>
  </si>
  <si>
    <t>Ostatní konstrukce a práce, bourání</t>
  </si>
  <si>
    <t>11</t>
  </si>
  <si>
    <t>915111</t>
  </si>
  <si>
    <t>VODOROVNÉ DOPRAVNÍ ZNAČENÍ BARVOU HLADKÉ - DODÁVKA A POKLÁDKA</t>
  </si>
  <si>
    <t>1830941044</t>
  </si>
  <si>
    <t>Technická specifikace: položka zahrnuje:
- dodání a pokládku nátěrového materiálu (měří se pouze natíraná plocha)
- předznačení a reflexní úpravu</t>
  </si>
  <si>
    <t>"barva bílá"</t>
  </si>
  <si>
    <t>"V2b (3/1/0,125)" (119,5+6+134,2)*0,125</t>
  </si>
  <si>
    <t>"V1a (0,125)" (48,9+11+31,3)*0,125</t>
  </si>
  <si>
    <t>"barva žlutá"</t>
  </si>
  <si>
    <t>"zastávka BUS" 40*0,125+6*1</t>
  </si>
  <si>
    <t>919111</t>
  </si>
  <si>
    <t>ŘEZÁNÍ ASFALTOVÉHO KRYTU VOZOVEK TL DO 50MM</t>
  </si>
  <si>
    <t>759120933</t>
  </si>
  <si>
    <t>Technická specifikace: položka zahrnuje řezání vozovkové vrstvy v předepsané tloušťce, včetně spotřeby vody</t>
  </si>
  <si>
    <t>"napojení na komunikaci" 8,15+5,85+10,15+7,0</t>
  </si>
  <si>
    <t>12</t>
  </si>
  <si>
    <t>93808</t>
  </si>
  <si>
    <t>OČIŠTĚNÍ VOZOVEK ZAMETENÍM</t>
  </si>
  <si>
    <t>49428188</t>
  </si>
  <si>
    <t>Technická specifikace: položka zahrnuje očištění předepsaným způsobem včetně odklizení vzniklého odpadu na skládku a poplatku v režii zhotovitele</t>
  </si>
  <si>
    <t>OST</t>
  </si>
  <si>
    <t>Ostatní</t>
  </si>
  <si>
    <t>14</t>
  </si>
  <si>
    <t>02720</t>
  </si>
  <si>
    <t>POMOC PRÁCE ZŘÍZ NEBO ZAJIŠŤ REGULACI A OCHRANU DOPRAVY</t>
  </si>
  <si>
    <t>KČ</t>
  </si>
  <si>
    <t>512</t>
  </si>
  <si>
    <t>-54522906</t>
  </si>
  <si>
    <t>Technická specifikace: zahrnuje veškeré náklady spojené s objednatelem požadovanými zařízeními
návrh, odsouhlasení a vyznačení dopravního omezení a regulace dopravy v průběhu provádění prací ( pokládka živič.krytů )</t>
  </si>
  <si>
    <t>02944</t>
  </si>
  <si>
    <t>OSTAT POŽADAVKY - DOKUMENTACE SKUTEČ PROVEDENÍ V DIGIT FORMĚ</t>
  </si>
  <si>
    <t>529344958</t>
  </si>
  <si>
    <t>Technická specifikace: zahrnuje veškeré náklady spojené s objednatelem požadovanými pracemi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</si>
</sst>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Rohatec - sil. III/43237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11. 5. 2020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Rekonstrukce krytu...'!J30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'SO01 - Rekonstrukce krytu...'!P122</f>
        <v>0</v>
      </c>
      <c r="AV95" s="128">
        <f>'SO01 - Rekonstrukce krytu...'!J33</f>
        <v>0</v>
      </c>
      <c r="AW95" s="128">
        <f>'SO01 - Rekonstrukce krytu...'!J34</f>
        <v>0</v>
      </c>
      <c r="AX95" s="128">
        <f>'SO01 - Rekonstrukce krytu...'!J35</f>
        <v>0</v>
      </c>
      <c r="AY95" s="128">
        <f>'SO01 - Rekonstrukce krytu...'!J36</f>
        <v>0</v>
      </c>
      <c r="AZ95" s="128">
        <f>'SO01 - Rekonstrukce krytu...'!F33</f>
        <v>0</v>
      </c>
      <c r="BA95" s="128">
        <f>'SO01 - Rekonstrukce krytu...'!F34</f>
        <v>0</v>
      </c>
      <c r="BB95" s="128">
        <f>'SO01 - Rekonstrukce krytu...'!F35</f>
        <v>0</v>
      </c>
      <c r="BC95" s="128">
        <f>'SO01 - Rekonstrukce krytu...'!F36</f>
        <v>0</v>
      </c>
      <c r="BD95" s="130">
        <f>'SO01 - Rekonstrukce krytu...'!F37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q+OOcuU7GBrLuS7XSBSNJCfY+0nA1C00S0mJh/rIMOag+uARV39JX7FPqRRbvT51tK+6OK+GtYqnNO6sKWO9xg==" hashValue="J2GIwsIyEh0jfapceGF9ZEtV7y9KrhHMt433Rw+jACzZbhWITQHQ7PnQjJz1rCEPTHKnRkA9lcYClTz62ejxH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Rekonstrukce kryt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0"/>
      <c r="AT3" s="17" t="s">
        <v>83</v>
      </c>
    </row>
    <row r="4" s="1" customFormat="1" ht="24.96" customHeight="1">
      <c r="B4" s="20"/>
      <c r="D4" s="136" t="s">
        <v>84</v>
      </c>
      <c r="I4" s="132"/>
      <c r="L4" s="20"/>
      <c r="M4" s="137" t="s">
        <v>10</v>
      </c>
      <c r="AT4" s="17" t="s">
        <v>4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8" t="s">
        <v>16</v>
      </c>
      <c r="I6" s="132"/>
      <c r="L6" s="20"/>
    </row>
    <row r="7" s="1" customFormat="1" ht="16.5" customHeight="1">
      <c r="B7" s="20"/>
      <c r="E7" s="139" t="str">
        <f>'Rekapitulace stavby'!K6</f>
        <v>Rohatec - sil. III/43237</v>
      </c>
      <c r="F7" s="138"/>
      <c r="G7" s="138"/>
      <c r="H7" s="138"/>
      <c r="I7" s="132"/>
      <c r="L7" s="20"/>
    </row>
    <row r="8" s="2" customFormat="1" ht="12" customHeight="1">
      <c r="A8" s="38"/>
      <c r="B8" s="44"/>
      <c r="C8" s="38"/>
      <c r="D8" s="138" t="s">
        <v>85</v>
      </c>
      <c r="E8" s="38"/>
      <c r="F8" s="38"/>
      <c r="G8" s="38"/>
      <c r="H8" s="38"/>
      <c r="I8" s="140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1" t="s">
        <v>86</v>
      </c>
      <c r="F9" s="38"/>
      <c r="G9" s="38"/>
      <c r="H9" s="38"/>
      <c r="I9" s="140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0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8" t="s">
        <v>18</v>
      </c>
      <c r="E11" s="38"/>
      <c r="F11" s="142" t="s">
        <v>1</v>
      </c>
      <c r="G11" s="38"/>
      <c r="H11" s="38"/>
      <c r="I11" s="143" t="s">
        <v>19</v>
      </c>
      <c r="J11" s="142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8" t="s">
        <v>20</v>
      </c>
      <c r="E12" s="38"/>
      <c r="F12" s="142" t="s">
        <v>21</v>
      </c>
      <c r="G12" s="38"/>
      <c r="H12" s="38"/>
      <c r="I12" s="143" t="s">
        <v>22</v>
      </c>
      <c r="J12" s="144" t="str">
        <f>'Rekapitulace stavby'!AN8</f>
        <v>11. 5. 2020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0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24</v>
      </c>
      <c r="E14" s="38"/>
      <c r="F14" s="38"/>
      <c r="G14" s="38"/>
      <c r="H14" s="38"/>
      <c r="I14" s="143" t="s">
        <v>25</v>
      </c>
      <c r="J14" s="142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tr">
        <f>IF('Rekapitulace stavby'!E11="","",'Rekapitulace stavby'!E11)</f>
        <v xml:space="preserve"> </v>
      </c>
      <c r="F15" s="38"/>
      <c r="G15" s="38"/>
      <c r="H15" s="38"/>
      <c r="I15" s="143" t="s">
        <v>26</v>
      </c>
      <c r="J15" s="142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0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8" t="s">
        <v>27</v>
      </c>
      <c r="E17" s="38"/>
      <c r="F17" s="38"/>
      <c r="G17" s="38"/>
      <c r="H17" s="38"/>
      <c r="I17" s="143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43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0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8" t="s">
        <v>29</v>
      </c>
      <c r="E20" s="38"/>
      <c r="F20" s="38"/>
      <c r="G20" s="38"/>
      <c r="H20" s="38"/>
      <c r="I20" s="143" t="s">
        <v>25</v>
      </c>
      <c r="J20" s="142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tr">
        <f>IF('Rekapitulace stavby'!E17="","",'Rekapitulace stavby'!E17)</f>
        <v xml:space="preserve"> </v>
      </c>
      <c r="F21" s="38"/>
      <c r="G21" s="38"/>
      <c r="H21" s="38"/>
      <c r="I21" s="143" t="s">
        <v>26</v>
      </c>
      <c r="J21" s="142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0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8" t="s">
        <v>31</v>
      </c>
      <c r="E23" s="38"/>
      <c r="F23" s="38"/>
      <c r="G23" s="38"/>
      <c r="H23" s="38"/>
      <c r="I23" s="143" t="s">
        <v>25</v>
      </c>
      <c r="J23" s="142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tr">
        <f>IF('Rekapitulace stavby'!E20="","",'Rekapitulace stavby'!E20)</f>
        <v xml:space="preserve"> </v>
      </c>
      <c r="F24" s="38"/>
      <c r="G24" s="38"/>
      <c r="H24" s="38"/>
      <c r="I24" s="143" t="s">
        <v>26</v>
      </c>
      <c r="J24" s="142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0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8" t="s">
        <v>32</v>
      </c>
      <c r="E26" s="38"/>
      <c r="F26" s="38"/>
      <c r="G26" s="38"/>
      <c r="H26" s="38"/>
      <c r="I26" s="140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0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1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33</v>
      </c>
      <c r="E30" s="38"/>
      <c r="F30" s="38"/>
      <c r="G30" s="38"/>
      <c r="H30" s="38"/>
      <c r="I30" s="140"/>
      <c r="J30" s="153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1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35</v>
      </c>
      <c r="G32" s="38"/>
      <c r="H32" s="38"/>
      <c r="I32" s="155" t="s">
        <v>34</v>
      </c>
      <c r="J32" s="154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6" t="s">
        <v>37</v>
      </c>
      <c r="E33" s="138" t="s">
        <v>38</v>
      </c>
      <c r="F33" s="157">
        <f>ROUND((SUM(BE122:BE185)),  2)</f>
        <v>0</v>
      </c>
      <c r="G33" s="38"/>
      <c r="H33" s="38"/>
      <c r="I33" s="158">
        <v>0.20999999999999999</v>
      </c>
      <c r="J33" s="157">
        <f>ROUND(((SUM(BE122:BE185))*I33),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8" t="s">
        <v>39</v>
      </c>
      <c r="F34" s="157">
        <f>ROUND((SUM(BF122:BF185)),  2)</f>
        <v>0</v>
      </c>
      <c r="G34" s="38"/>
      <c r="H34" s="38"/>
      <c r="I34" s="158">
        <v>0.14999999999999999</v>
      </c>
      <c r="J34" s="157">
        <f>ROUND(((SUM(BF122:BF185))*I34),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8" t="s">
        <v>40</v>
      </c>
      <c r="F35" s="157">
        <f>ROUND((SUM(BG122:BG185)),  2)</f>
        <v>0</v>
      </c>
      <c r="G35" s="38"/>
      <c r="H35" s="38"/>
      <c r="I35" s="158">
        <v>0.20999999999999999</v>
      </c>
      <c r="J35" s="157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8" t="s">
        <v>41</v>
      </c>
      <c r="F36" s="157">
        <f>ROUND((SUM(BH122:BH185)),  2)</f>
        <v>0</v>
      </c>
      <c r="G36" s="38"/>
      <c r="H36" s="38"/>
      <c r="I36" s="158">
        <v>0.14999999999999999</v>
      </c>
      <c r="J36" s="157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42</v>
      </c>
      <c r="F37" s="157">
        <f>ROUND((SUM(BI122:BI185)),  2)</f>
        <v>0</v>
      </c>
      <c r="G37" s="38"/>
      <c r="H37" s="38"/>
      <c r="I37" s="158">
        <v>0</v>
      </c>
      <c r="J37" s="157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0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4"/>
      <c r="J39" s="165">
        <f>SUM(J30:J37)</f>
        <v>0</v>
      </c>
      <c r="K39" s="166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0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7" t="s">
        <v>46</v>
      </c>
      <c r="E50" s="168"/>
      <c r="F50" s="168"/>
      <c r="G50" s="167" t="s">
        <v>47</v>
      </c>
      <c r="H50" s="168"/>
      <c r="I50" s="169"/>
      <c r="J50" s="168"/>
      <c r="K50" s="16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0" t="s">
        <v>48</v>
      </c>
      <c r="E61" s="171"/>
      <c r="F61" s="172" t="s">
        <v>49</v>
      </c>
      <c r="G61" s="170" t="s">
        <v>48</v>
      </c>
      <c r="H61" s="171"/>
      <c r="I61" s="173"/>
      <c r="J61" s="174" t="s">
        <v>49</v>
      </c>
      <c r="K61" s="17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7" t="s">
        <v>50</v>
      </c>
      <c r="E65" s="175"/>
      <c r="F65" s="175"/>
      <c r="G65" s="167" t="s">
        <v>51</v>
      </c>
      <c r="H65" s="175"/>
      <c r="I65" s="176"/>
      <c r="J65" s="175"/>
      <c r="K65" s="17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0" t="s">
        <v>48</v>
      </c>
      <c r="E76" s="171"/>
      <c r="F76" s="172" t="s">
        <v>49</v>
      </c>
      <c r="G76" s="170" t="s">
        <v>48</v>
      </c>
      <c r="H76" s="171"/>
      <c r="I76" s="173"/>
      <c r="J76" s="174" t="s">
        <v>49</v>
      </c>
      <c r="K76" s="17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1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Rohatec - sil. III/43237</v>
      </c>
      <c r="F85" s="32"/>
      <c r="G85" s="32"/>
      <c r="H85" s="32"/>
      <c r="I85" s="1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1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Rekonstrukce krytu komunikace</v>
      </c>
      <c r="F87" s="40"/>
      <c r="G87" s="40"/>
      <c r="H87" s="40"/>
      <c r="I87" s="1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3" t="s">
        <v>22</v>
      </c>
      <c r="J89" s="79" t="str">
        <f>IF(J12="","",J12)</f>
        <v>11. 5. 2020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3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3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88</v>
      </c>
      <c r="D94" s="185"/>
      <c r="E94" s="185"/>
      <c r="F94" s="185"/>
      <c r="G94" s="185"/>
      <c r="H94" s="185"/>
      <c r="I94" s="186"/>
      <c r="J94" s="187" t="s">
        <v>89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90</v>
      </c>
      <c r="D96" s="40"/>
      <c r="E96" s="40"/>
      <c r="F96" s="40"/>
      <c r="G96" s="40"/>
      <c r="H96" s="40"/>
      <c r="I96" s="1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89"/>
      <c r="C97" s="190"/>
      <c r="D97" s="191" t="s">
        <v>92</v>
      </c>
      <c r="E97" s="192"/>
      <c r="F97" s="192"/>
      <c r="G97" s="192"/>
      <c r="H97" s="192"/>
      <c r="I97" s="193"/>
      <c r="J97" s="194">
        <f>J123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93</v>
      </c>
      <c r="E98" s="199"/>
      <c r="F98" s="199"/>
      <c r="G98" s="199"/>
      <c r="H98" s="199"/>
      <c r="I98" s="200"/>
      <c r="J98" s="201">
        <f>J124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94</v>
      </c>
      <c r="E99" s="199"/>
      <c r="F99" s="199"/>
      <c r="G99" s="199"/>
      <c r="H99" s="199"/>
      <c r="I99" s="200"/>
      <c r="J99" s="201">
        <f>J143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95</v>
      </c>
      <c r="E100" s="199"/>
      <c r="F100" s="199"/>
      <c r="G100" s="199"/>
      <c r="H100" s="199"/>
      <c r="I100" s="200"/>
      <c r="J100" s="201">
        <f>J164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96</v>
      </c>
      <c r="E101" s="199"/>
      <c r="F101" s="199"/>
      <c r="G101" s="199"/>
      <c r="H101" s="199"/>
      <c r="I101" s="200"/>
      <c r="J101" s="201">
        <f>J167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97</v>
      </c>
      <c r="E102" s="192"/>
      <c r="F102" s="192"/>
      <c r="G102" s="192"/>
      <c r="H102" s="192"/>
      <c r="I102" s="193"/>
      <c r="J102" s="194">
        <f>J181</f>
        <v>0</v>
      </c>
      <c r="K102" s="190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79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2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98</v>
      </c>
      <c r="D109" s="40"/>
      <c r="E109" s="40"/>
      <c r="F109" s="40"/>
      <c r="G109" s="40"/>
      <c r="H109" s="40"/>
      <c r="I109" s="1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Rohatec - sil. III/43237</v>
      </c>
      <c r="F112" s="32"/>
      <c r="G112" s="32"/>
      <c r="H112" s="32"/>
      <c r="I112" s="1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85</v>
      </c>
      <c r="D113" s="40"/>
      <c r="E113" s="40"/>
      <c r="F113" s="40"/>
      <c r="G113" s="40"/>
      <c r="H113" s="40"/>
      <c r="I113" s="1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SO01 - Rekonstrukce krytu komunikace</v>
      </c>
      <c r="F114" s="40"/>
      <c r="G114" s="40"/>
      <c r="H114" s="40"/>
      <c r="I114" s="1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3" t="s">
        <v>22</v>
      </c>
      <c r="J116" s="79" t="str">
        <f>IF(J12="","",J12)</f>
        <v>11. 5. 2020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143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143" t="s">
        <v>31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3"/>
      <c r="B121" s="204"/>
      <c r="C121" s="205" t="s">
        <v>99</v>
      </c>
      <c r="D121" s="206" t="s">
        <v>58</v>
      </c>
      <c r="E121" s="206" t="s">
        <v>54</v>
      </c>
      <c r="F121" s="206" t="s">
        <v>55</v>
      </c>
      <c r="G121" s="206" t="s">
        <v>100</v>
      </c>
      <c r="H121" s="206" t="s">
        <v>101</v>
      </c>
      <c r="I121" s="207" t="s">
        <v>102</v>
      </c>
      <c r="J121" s="208" t="s">
        <v>89</v>
      </c>
      <c r="K121" s="209" t="s">
        <v>103</v>
      </c>
      <c r="L121" s="210"/>
      <c r="M121" s="100" t="s">
        <v>1</v>
      </c>
      <c r="N121" s="101" t="s">
        <v>37</v>
      </c>
      <c r="O121" s="101" t="s">
        <v>104</v>
      </c>
      <c r="P121" s="101" t="s">
        <v>105</v>
      </c>
      <c r="Q121" s="101" t="s">
        <v>106</v>
      </c>
      <c r="R121" s="101" t="s">
        <v>107</v>
      </c>
      <c r="S121" s="101" t="s">
        <v>108</v>
      </c>
      <c r="T121" s="102" t="s">
        <v>109</v>
      </c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</row>
    <row r="122" s="2" customFormat="1" ht="22.8" customHeight="1">
      <c r="A122" s="38"/>
      <c r="B122" s="39"/>
      <c r="C122" s="107" t="s">
        <v>110</v>
      </c>
      <c r="D122" s="40"/>
      <c r="E122" s="40"/>
      <c r="F122" s="40"/>
      <c r="G122" s="40"/>
      <c r="H122" s="40"/>
      <c r="I122" s="140"/>
      <c r="J122" s="211">
        <f>BK122</f>
        <v>0</v>
      </c>
      <c r="K122" s="40"/>
      <c r="L122" s="44"/>
      <c r="M122" s="103"/>
      <c r="N122" s="212"/>
      <c r="O122" s="104"/>
      <c r="P122" s="213">
        <f>P123+P181</f>
        <v>0</v>
      </c>
      <c r="Q122" s="104"/>
      <c r="R122" s="213">
        <f>R123+R181</f>
        <v>0</v>
      </c>
      <c r="S122" s="104"/>
      <c r="T122" s="214">
        <f>T123+T181</f>
        <v>22.152063999999999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91</v>
      </c>
      <c r="BK122" s="215">
        <f>BK123+BK181</f>
        <v>0</v>
      </c>
    </row>
    <row r="123" s="12" customFormat="1" ht="25.92" customHeight="1">
      <c r="A123" s="12"/>
      <c r="B123" s="216"/>
      <c r="C123" s="217"/>
      <c r="D123" s="218" t="s">
        <v>72</v>
      </c>
      <c r="E123" s="219" t="s">
        <v>111</v>
      </c>
      <c r="F123" s="219" t="s">
        <v>112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P124+P143+P164+P167</f>
        <v>0</v>
      </c>
      <c r="Q123" s="224"/>
      <c r="R123" s="225">
        <f>R124+R143+R164+R167</f>
        <v>0</v>
      </c>
      <c r="S123" s="224"/>
      <c r="T123" s="226">
        <f>T124+T143+T164+T167</f>
        <v>22.152063999999999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81</v>
      </c>
      <c r="AT123" s="228" t="s">
        <v>72</v>
      </c>
      <c r="AU123" s="228" t="s">
        <v>73</v>
      </c>
      <c r="AY123" s="227" t="s">
        <v>113</v>
      </c>
      <c r="BK123" s="229">
        <f>BK124+BK143+BK164+BK167</f>
        <v>0</v>
      </c>
    </row>
    <row r="124" s="12" customFormat="1" ht="22.8" customHeight="1">
      <c r="A124" s="12"/>
      <c r="B124" s="216"/>
      <c r="C124" s="217"/>
      <c r="D124" s="218" t="s">
        <v>72</v>
      </c>
      <c r="E124" s="230" t="s">
        <v>81</v>
      </c>
      <c r="F124" s="230" t="s">
        <v>114</v>
      </c>
      <c r="G124" s="217"/>
      <c r="H124" s="217"/>
      <c r="I124" s="220"/>
      <c r="J124" s="231">
        <f>BK124</f>
        <v>0</v>
      </c>
      <c r="K124" s="217"/>
      <c r="L124" s="222"/>
      <c r="M124" s="223"/>
      <c r="N124" s="224"/>
      <c r="O124" s="224"/>
      <c r="P124" s="225">
        <f>SUM(P125:P142)</f>
        <v>0</v>
      </c>
      <c r="Q124" s="224"/>
      <c r="R124" s="225">
        <f>SUM(R125:R142)</f>
        <v>0</v>
      </c>
      <c r="S124" s="224"/>
      <c r="T124" s="226">
        <f>SUM(T125:T142)</f>
        <v>22.152063999999999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81</v>
      </c>
      <c r="AT124" s="228" t="s">
        <v>72</v>
      </c>
      <c r="AU124" s="228" t="s">
        <v>81</v>
      </c>
      <c r="AY124" s="227" t="s">
        <v>113</v>
      </c>
      <c r="BK124" s="229">
        <f>SUM(BK125:BK142)</f>
        <v>0</v>
      </c>
    </row>
    <row r="125" s="2" customFormat="1" ht="21.75" customHeight="1">
      <c r="A125" s="38"/>
      <c r="B125" s="39"/>
      <c r="C125" s="232" t="s">
        <v>115</v>
      </c>
      <c r="D125" s="232" t="s">
        <v>116</v>
      </c>
      <c r="E125" s="233" t="s">
        <v>117</v>
      </c>
      <c r="F125" s="234" t="s">
        <v>118</v>
      </c>
      <c r="G125" s="235" t="s">
        <v>119</v>
      </c>
      <c r="H125" s="236">
        <v>14.679</v>
      </c>
      <c r="I125" s="237"/>
      <c r="J125" s="238">
        <f>ROUND(I125*H125,2)</f>
        <v>0</v>
      </c>
      <c r="K125" s="239"/>
      <c r="L125" s="44"/>
      <c r="M125" s="240" t="s">
        <v>1</v>
      </c>
      <c r="N125" s="241" t="s">
        <v>38</v>
      </c>
      <c r="O125" s="9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4" t="s">
        <v>120</v>
      </c>
      <c r="AT125" s="244" t="s">
        <v>116</v>
      </c>
      <c r="AU125" s="244" t="s">
        <v>83</v>
      </c>
      <c r="AY125" s="17" t="s">
        <v>113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7" t="s">
        <v>81</v>
      </c>
      <c r="BK125" s="245">
        <f>ROUND(I125*H125,2)</f>
        <v>0</v>
      </c>
      <c r="BL125" s="17" t="s">
        <v>120</v>
      </c>
      <c r="BM125" s="244" t="s">
        <v>121</v>
      </c>
    </row>
    <row r="126" s="2" customFormat="1">
      <c r="A126" s="38"/>
      <c r="B126" s="39"/>
      <c r="C126" s="40"/>
      <c r="D126" s="246" t="s">
        <v>122</v>
      </c>
      <c r="E126" s="40"/>
      <c r="F126" s="247" t="s">
        <v>123</v>
      </c>
      <c r="G126" s="40"/>
      <c r="H126" s="40"/>
      <c r="I126" s="140"/>
      <c r="J126" s="40"/>
      <c r="K126" s="40"/>
      <c r="L126" s="44"/>
      <c r="M126" s="248"/>
      <c r="N126" s="24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122</v>
      </c>
      <c r="AU126" s="17" t="s">
        <v>83</v>
      </c>
    </row>
    <row r="127" s="13" customFormat="1">
      <c r="A127" s="13"/>
      <c r="B127" s="250"/>
      <c r="C127" s="251"/>
      <c r="D127" s="246" t="s">
        <v>124</v>
      </c>
      <c r="E127" s="252" t="s">
        <v>1</v>
      </c>
      <c r="F127" s="253" t="s">
        <v>125</v>
      </c>
      <c r="G127" s="251"/>
      <c r="H127" s="254">
        <v>3.6539999999999999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124</v>
      </c>
      <c r="AU127" s="260" t="s">
        <v>83</v>
      </c>
      <c r="AV127" s="13" t="s">
        <v>83</v>
      </c>
      <c r="AW127" s="13" t="s">
        <v>30</v>
      </c>
      <c r="AX127" s="13" t="s">
        <v>73</v>
      </c>
      <c r="AY127" s="260" t="s">
        <v>113</v>
      </c>
    </row>
    <row r="128" s="13" customFormat="1">
      <c r="A128" s="13"/>
      <c r="B128" s="250"/>
      <c r="C128" s="251"/>
      <c r="D128" s="246" t="s">
        <v>124</v>
      </c>
      <c r="E128" s="252" t="s">
        <v>1</v>
      </c>
      <c r="F128" s="253" t="s">
        <v>126</v>
      </c>
      <c r="G128" s="251"/>
      <c r="H128" s="254">
        <v>11.025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124</v>
      </c>
      <c r="AU128" s="260" t="s">
        <v>83</v>
      </c>
      <c r="AV128" s="13" t="s">
        <v>83</v>
      </c>
      <c r="AW128" s="13" t="s">
        <v>30</v>
      </c>
      <c r="AX128" s="13" t="s">
        <v>73</v>
      </c>
      <c r="AY128" s="260" t="s">
        <v>113</v>
      </c>
    </row>
    <row r="129" s="14" customFormat="1">
      <c r="A129" s="14"/>
      <c r="B129" s="261"/>
      <c r="C129" s="262"/>
      <c r="D129" s="246" t="s">
        <v>124</v>
      </c>
      <c r="E129" s="263" t="s">
        <v>1</v>
      </c>
      <c r="F129" s="264" t="s">
        <v>127</v>
      </c>
      <c r="G129" s="262"/>
      <c r="H129" s="265">
        <v>14.679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124</v>
      </c>
      <c r="AU129" s="271" t="s">
        <v>83</v>
      </c>
      <c r="AV129" s="14" t="s">
        <v>120</v>
      </c>
      <c r="AW129" s="14" t="s">
        <v>30</v>
      </c>
      <c r="AX129" s="14" t="s">
        <v>81</v>
      </c>
      <c r="AY129" s="271" t="s">
        <v>113</v>
      </c>
    </row>
    <row r="130" s="2" customFormat="1" ht="21.75" customHeight="1">
      <c r="A130" s="38"/>
      <c r="B130" s="39"/>
      <c r="C130" s="232" t="s">
        <v>128</v>
      </c>
      <c r="D130" s="232" t="s">
        <v>116</v>
      </c>
      <c r="E130" s="233" t="s">
        <v>129</v>
      </c>
      <c r="F130" s="234" t="s">
        <v>130</v>
      </c>
      <c r="G130" s="235" t="s">
        <v>119</v>
      </c>
      <c r="H130" s="236">
        <v>12</v>
      </c>
      <c r="I130" s="237"/>
      <c r="J130" s="238">
        <f>ROUND(I130*H130,2)</f>
        <v>0</v>
      </c>
      <c r="K130" s="239"/>
      <c r="L130" s="44"/>
      <c r="M130" s="240" t="s">
        <v>1</v>
      </c>
      <c r="N130" s="241" t="s">
        <v>38</v>
      </c>
      <c r="O130" s="91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4" t="s">
        <v>120</v>
      </c>
      <c r="AT130" s="244" t="s">
        <v>116</v>
      </c>
      <c r="AU130" s="244" t="s">
        <v>83</v>
      </c>
      <c r="AY130" s="17" t="s">
        <v>113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7" t="s">
        <v>81</v>
      </c>
      <c r="BK130" s="245">
        <f>ROUND(I130*H130,2)</f>
        <v>0</v>
      </c>
      <c r="BL130" s="17" t="s">
        <v>120</v>
      </c>
      <c r="BM130" s="244" t="s">
        <v>131</v>
      </c>
    </row>
    <row r="131" s="2" customFormat="1">
      <c r="A131" s="38"/>
      <c r="B131" s="39"/>
      <c r="C131" s="40"/>
      <c r="D131" s="246" t="s">
        <v>122</v>
      </c>
      <c r="E131" s="40"/>
      <c r="F131" s="247" t="s">
        <v>132</v>
      </c>
      <c r="G131" s="40"/>
      <c r="H131" s="40"/>
      <c r="I131" s="140"/>
      <c r="J131" s="40"/>
      <c r="K131" s="40"/>
      <c r="L131" s="44"/>
      <c r="M131" s="248"/>
      <c r="N131" s="249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122</v>
      </c>
      <c r="AU131" s="17" t="s">
        <v>83</v>
      </c>
    </row>
    <row r="132" s="13" customFormat="1">
      <c r="A132" s="13"/>
      <c r="B132" s="250"/>
      <c r="C132" s="251"/>
      <c r="D132" s="246" t="s">
        <v>124</v>
      </c>
      <c r="E132" s="252" t="s">
        <v>1</v>
      </c>
      <c r="F132" s="253" t="s">
        <v>133</v>
      </c>
      <c r="G132" s="251"/>
      <c r="H132" s="254">
        <v>12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124</v>
      </c>
      <c r="AU132" s="260" t="s">
        <v>83</v>
      </c>
      <c r="AV132" s="13" t="s">
        <v>83</v>
      </c>
      <c r="AW132" s="13" t="s">
        <v>30</v>
      </c>
      <c r="AX132" s="13" t="s">
        <v>81</v>
      </c>
      <c r="AY132" s="260" t="s">
        <v>113</v>
      </c>
    </row>
    <row r="133" s="2" customFormat="1" ht="16.5" customHeight="1">
      <c r="A133" s="38"/>
      <c r="B133" s="39"/>
      <c r="C133" s="232" t="s">
        <v>134</v>
      </c>
      <c r="D133" s="232" t="s">
        <v>116</v>
      </c>
      <c r="E133" s="233" t="s">
        <v>135</v>
      </c>
      <c r="F133" s="234" t="s">
        <v>136</v>
      </c>
      <c r="G133" s="235" t="s">
        <v>137</v>
      </c>
      <c r="H133" s="236">
        <v>70</v>
      </c>
      <c r="I133" s="237"/>
      <c r="J133" s="238">
        <f>ROUND(I133*H133,2)</f>
        <v>0</v>
      </c>
      <c r="K133" s="239"/>
      <c r="L133" s="44"/>
      <c r="M133" s="240" t="s">
        <v>1</v>
      </c>
      <c r="N133" s="241" t="s">
        <v>38</v>
      </c>
      <c r="O133" s="91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4" t="s">
        <v>120</v>
      </c>
      <c r="AT133" s="244" t="s">
        <v>116</v>
      </c>
      <c r="AU133" s="244" t="s">
        <v>83</v>
      </c>
      <c r="AY133" s="17" t="s">
        <v>113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7" t="s">
        <v>81</v>
      </c>
      <c r="BK133" s="245">
        <f>ROUND(I133*H133,2)</f>
        <v>0</v>
      </c>
      <c r="BL133" s="17" t="s">
        <v>120</v>
      </c>
      <c r="BM133" s="244" t="s">
        <v>138</v>
      </c>
    </row>
    <row r="134" s="2" customFormat="1">
      <c r="A134" s="38"/>
      <c r="B134" s="39"/>
      <c r="C134" s="40"/>
      <c r="D134" s="246" t="s">
        <v>122</v>
      </c>
      <c r="E134" s="40"/>
      <c r="F134" s="247" t="s">
        <v>139</v>
      </c>
      <c r="G134" s="40"/>
      <c r="H134" s="40"/>
      <c r="I134" s="140"/>
      <c r="J134" s="40"/>
      <c r="K134" s="40"/>
      <c r="L134" s="44"/>
      <c r="M134" s="248"/>
      <c r="N134" s="249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122</v>
      </c>
      <c r="AU134" s="17" t="s">
        <v>83</v>
      </c>
    </row>
    <row r="135" s="13" customFormat="1">
      <c r="A135" s="13"/>
      <c r="B135" s="250"/>
      <c r="C135" s="251"/>
      <c r="D135" s="246" t="s">
        <v>124</v>
      </c>
      <c r="E135" s="252" t="s">
        <v>1</v>
      </c>
      <c r="F135" s="253" t="s">
        <v>140</v>
      </c>
      <c r="G135" s="251"/>
      <c r="H135" s="254">
        <v>70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124</v>
      </c>
      <c r="AU135" s="260" t="s">
        <v>83</v>
      </c>
      <c r="AV135" s="13" t="s">
        <v>83</v>
      </c>
      <c r="AW135" s="13" t="s">
        <v>30</v>
      </c>
      <c r="AX135" s="13" t="s">
        <v>81</v>
      </c>
      <c r="AY135" s="260" t="s">
        <v>113</v>
      </c>
    </row>
    <row r="136" s="2" customFormat="1" ht="21.75" customHeight="1">
      <c r="A136" s="38"/>
      <c r="B136" s="39"/>
      <c r="C136" s="232" t="s">
        <v>141</v>
      </c>
      <c r="D136" s="232" t="s">
        <v>116</v>
      </c>
      <c r="E136" s="233" t="s">
        <v>142</v>
      </c>
      <c r="F136" s="234" t="s">
        <v>143</v>
      </c>
      <c r="G136" s="235" t="s">
        <v>137</v>
      </c>
      <c r="H136" s="236">
        <v>36</v>
      </c>
      <c r="I136" s="237"/>
      <c r="J136" s="238">
        <f>ROUND(I136*H136,2)</f>
        <v>0</v>
      </c>
      <c r="K136" s="239"/>
      <c r="L136" s="44"/>
      <c r="M136" s="240" t="s">
        <v>1</v>
      </c>
      <c r="N136" s="241" t="s">
        <v>38</v>
      </c>
      <c r="O136" s="91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4" t="s">
        <v>120</v>
      </c>
      <c r="AT136" s="244" t="s">
        <v>116</v>
      </c>
      <c r="AU136" s="244" t="s">
        <v>83</v>
      </c>
      <c r="AY136" s="17" t="s">
        <v>113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7" t="s">
        <v>81</v>
      </c>
      <c r="BK136" s="245">
        <f>ROUND(I136*H136,2)</f>
        <v>0</v>
      </c>
      <c r="BL136" s="17" t="s">
        <v>120</v>
      </c>
      <c r="BM136" s="244" t="s">
        <v>144</v>
      </c>
    </row>
    <row r="137" s="2" customFormat="1">
      <c r="A137" s="38"/>
      <c r="B137" s="39"/>
      <c r="C137" s="40"/>
      <c r="D137" s="246" t="s">
        <v>122</v>
      </c>
      <c r="E137" s="40"/>
      <c r="F137" s="247" t="s">
        <v>145</v>
      </c>
      <c r="G137" s="40"/>
      <c r="H137" s="40"/>
      <c r="I137" s="140"/>
      <c r="J137" s="40"/>
      <c r="K137" s="40"/>
      <c r="L137" s="44"/>
      <c r="M137" s="248"/>
      <c r="N137" s="249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122</v>
      </c>
      <c r="AU137" s="17" t="s">
        <v>83</v>
      </c>
    </row>
    <row r="138" s="2" customFormat="1" ht="21.75" customHeight="1">
      <c r="A138" s="38"/>
      <c r="B138" s="39"/>
      <c r="C138" s="232" t="s">
        <v>146</v>
      </c>
      <c r="D138" s="232" t="s">
        <v>116</v>
      </c>
      <c r="E138" s="233" t="s">
        <v>147</v>
      </c>
      <c r="F138" s="234" t="s">
        <v>148</v>
      </c>
      <c r="G138" s="235" t="s">
        <v>119</v>
      </c>
      <c r="H138" s="236">
        <v>173.06299999999999</v>
      </c>
      <c r="I138" s="237"/>
      <c r="J138" s="238">
        <f>ROUND(I138*H138,2)</f>
        <v>0</v>
      </c>
      <c r="K138" s="239"/>
      <c r="L138" s="44"/>
      <c r="M138" s="240" t="s">
        <v>1</v>
      </c>
      <c r="N138" s="241" t="s">
        <v>38</v>
      </c>
      <c r="O138" s="91"/>
      <c r="P138" s="242">
        <f>O138*H138</f>
        <v>0</v>
      </c>
      <c r="Q138" s="242">
        <v>0</v>
      </c>
      <c r="R138" s="242">
        <f>Q138*H138</f>
        <v>0</v>
      </c>
      <c r="S138" s="242">
        <v>0.128</v>
      </c>
      <c r="T138" s="243">
        <f>S138*H138</f>
        <v>22.152063999999999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4" t="s">
        <v>120</v>
      </c>
      <c r="AT138" s="244" t="s">
        <v>116</v>
      </c>
      <c r="AU138" s="244" t="s">
        <v>83</v>
      </c>
      <c r="AY138" s="17" t="s">
        <v>113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7" t="s">
        <v>81</v>
      </c>
      <c r="BK138" s="245">
        <f>ROUND(I138*H138,2)</f>
        <v>0</v>
      </c>
      <c r="BL138" s="17" t="s">
        <v>120</v>
      </c>
      <c r="BM138" s="244" t="s">
        <v>149</v>
      </c>
    </row>
    <row r="139" s="2" customFormat="1">
      <c r="A139" s="38"/>
      <c r="B139" s="39"/>
      <c r="C139" s="40"/>
      <c r="D139" s="246" t="s">
        <v>122</v>
      </c>
      <c r="E139" s="40"/>
      <c r="F139" s="247" t="s">
        <v>123</v>
      </c>
      <c r="G139" s="40"/>
      <c r="H139" s="40"/>
      <c r="I139" s="140"/>
      <c r="J139" s="40"/>
      <c r="K139" s="40"/>
      <c r="L139" s="44"/>
      <c r="M139" s="248"/>
      <c r="N139" s="249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122</v>
      </c>
      <c r="AU139" s="17" t="s">
        <v>83</v>
      </c>
    </row>
    <row r="140" s="13" customFormat="1">
      <c r="A140" s="13"/>
      <c r="B140" s="250"/>
      <c r="C140" s="251"/>
      <c r="D140" s="246" t="s">
        <v>124</v>
      </c>
      <c r="E140" s="252" t="s">
        <v>1</v>
      </c>
      <c r="F140" s="253" t="s">
        <v>150</v>
      </c>
      <c r="G140" s="251"/>
      <c r="H140" s="254">
        <v>133.125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124</v>
      </c>
      <c r="AU140" s="260" t="s">
        <v>83</v>
      </c>
      <c r="AV140" s="13" t="s">
        <v>83</v>
      </c>
      <c r="AW140" s="13" t="s">
        <v>30</v>
      </c>
      <c r="AX140" s="13" t="s">
        <v>73</v>
      </c>
      <c r="AY140" s="260" t="s">
        <v>113</v>
      </c>
    </row>
    <row r="141" s="13" customFormat="1">
      <c r="A141" s="13"/>
      <c r="B141" s="250"/>
      <c r="C141" s="251"/>
      <c r="D141" s="246" t="s">
        <v>124</v>
      </c>
      <c r="E141" s="252" t="s">
        <v>1</v>
      </c>
      <c r="F141" s="253" t="s">
        <v>151</v>
      </c>
      <c r="G141" s="251"/>
      <c r="H141" s="254">
        <v>39.938000000000002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124</v>
      </c>
      <c r="AU141" s="260" t="s">
        <v>83</v>
      </c>
      <c r="AV141" s="13" t="s">
        <v>83</v>
      </c>
      <c r="AW141" s="13" t="s">
        <v>30</v>
      </c>
      <c r="AX141" s="13" t="s">
        <v>73</v>
      </c>
      <c r="AY141" s="260" t="s">
        <v>113</v>
      </c>
    </row>
    <row r="142" s="14" customFormat="1">
      <c r="A142" s="14"/>
      <c r="B142" s="261"/>
      <c r="C142" s="262"/>
      <c r="D142" s="246" t="s">
        <v>124</v>
      </c>
      <c r="E142" s="263" t="s">
        <v>1</v>
      </c>
      <c r="F142" s="264" t="s">
        <v>127</v>
      </c>
      <c r="G142" s="262"/>
      <c r="H142" s="265">
        <v>173.06299999999999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124</v>
      </c>
      <c r="AU142" s="271" t="s">
        <v>83</v>
      </c>
      <c r="AV142" s="14" t="s">
        <v>120</v>
      </c>
      <c r="AW142" s="14" t="s">
        <v>30</v>
      </c>
      <c r="AX142" s="14" t="s">
        <v>81</v>
      </c>
      <c r="AY142" s="271" t="s">
        <v>113</v>
      </c>
    </row>
    <row r="143" s="12" customFormat="1" ht="22.8" customHeight="1">
      <c r="A143" s="12"/>
      <c r="B143" s="216"/>
      <c r="C143" s="217"/>
      <c r="D143" s="218" t="s">
        <v>72</v>
      </c>
      <c r="E143" s="230" t="s">
        <v>152</v>
      </c>
      <c r="F143" s="230" t="s">
        <v>153</v>
      </c>
      <c r="G143" s="217"/>
      <c r="H143" s="217"/>
      <c r="I143" s="220"/>
      <c r="J143" s="231">
        <f>BK143</f>
        <v>0</v>
      </c>
      <c r="K143" s="217"/>
      <c r="L143" s="222"/>
      <c r="M143" s="223"/>
      <c r="N143" s="224"/>
      <c r="O143" s="224"/>
      <c r="P143" s="225">
        <f>SUM(P144:P163)</f>
        <v>0</v>
      </c>
      <c r="Q143" s="224"/>
      <c r="R143" s="225">
        <f>SUM(R144:R163)</f>
        <v>0</v>
      </c>
      <c r="S143" s="224"/>
      <c r="T143" s="226">
        <f>SUM(T144:T163)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7" t="s">
        <v>81</v>
      </c>
      <c r="AT143" s="228" t="s">
        <v>72</v>
      </c>
      <c r="AU143" s="228" t="s">
        <v>81</v>
      </c>
      <c r="AY143" s="227" t="s">
        <v>113</v>
      </c>
      <c r="BK143" s="229">
        <f>SUM(BK144:BK163)</f>
        <v>0</v>
      </c>
    </row>
    <row r="144" s="2" customFormat="1" ht="16.5" customHeight="1">
      <c r="A144" s="38"/>
      <c r="B144" s="39"/>
      <c r="C144" s="232" t="s">
        <v>154</v>
      </c>
      <c r="D144" s="232" t="s">
        <v>116</v>
      </c>
      <c r="E144" s="233" t="s">
        <v>155</v>
      </c>
      <c r="F144" s="234" t="s">
        <v>156</v>
      </c>
      <c r="G144" s="235" t="s">
        <v>157</v>
      </c>
      <c r="H144" s="236">
        <v>2662.5</v>
      </c>
      <c r="I144" s="237"/>
      <c r="J144" s="238">
        <f>ROUND(I144*H144,2)</f>
        <v>0</v>
      </c>
      <c r="K144" s="239"/>
      <c r="L144" s="44"/>
      <c r="M144" s="240" t="s">
        <v>1</v>
      </c>
      <c r="N144" s="241" t="s">
        <v>38</v>
      </c>
      <c r="O144" s="91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4" t="s">
        <v>120</v>
      </c>
      <c r="AT144" s="244" t="s">
        <v>116</v>
      </c>
      <c r="AU144" s="244" t="s">
        <v>83</v>
      </c>
      <c r="AY144" s="17" t="s">
        <v>113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7" t="s">
        <v>81</v>
      </c>
      <c r="BK144" s="245">
        <f>ROUND(I144*H144,2)</f>
        <v>0</v>
      </c>
      <c r="BL144" s="17" t="s">
        <v>120</v>
      </c>
      <c r="BM144" s="244" t="s">
        <v>158</v>
      </c>
    </row>
    <row r="145" s="2" customFormat="1">
      <c r="A145" s="38"/>
      <c r="B145" s="39"/>
      <c r="C145" s="40"/>
      <c r="D145" s="246" t="s">
        <v>122</v>
      </c>
      <c r="E145" s="40"/>
      <c r="F145" s="247" t="s">
        <v>159</v>
      </c>
      <c r="G145" s="40"/>
      <c r="H145" s="40"/>
      <c r="I145" s="140"/>
      <c r="J145" s="40"/>
      <c r="K145" s="40"/>
      <c r="L145" s="44"/>
      <c r="M145" s="248"/>
      <c r="N145" s="249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122</v>
      </c>
      <c r="AU145" s="17" t="s">
        <v>83</v>
      </c>
    </row>
    <row r="146" s="2" customFormat="1" ht="16.5" customHeight="1">
      <c r="A146" s="38"/>
      <c r="B146" s="39"/>
      <c r="C146" s="232" t="s">
        <v>160</v>
      </c>
      <c r="D146" s="232" t="s">
        <v>116</v>
      </c>
      <c r="E146" s="233" t="s">
        <v>161</v>
      </c>
      <c r="F146" s="234" t="s">
        <v>162</v>
      </c>
      <c r="G146" s="235" t="s">
        <v>157</v>
      </c>
      <c r="H146" s="236">
        <v>798.75</v>
      </c>
      <c r="I146" s="237"/>
      <c r="J146" s="238">
        <f>ROUND(I146*H146,2)</f>
        <v>0</v>
      </c>
      <c r="K146" s="239"/>
      <c r="L146" s="44"/>
      <c r="M146" s="240" t="s">
        <v>1</v>
      </c>
      <c r="N146" s="241" t="s">
        <v>38</v>
      </c>
      <c r="O146" s="91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4" t="s">
        <v>120</v>
      </c>
      <c r="AT146" s="244" t="s">
        <v>116</v>
      </c>
      <c r="AU146" s="244" t="s">
        <v>83</v>
      </c>
      <c r="AY146" s="17" t="s">
        <v>113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7" t="s">
        <v>81</v>
      </c>
      <c r="BK146" s="245">
        <f>ROUND(I146*H146,2)</f>
        <v>0</v>
      </c>
      <c r="BL146" s="17" t="s">
        <v>120</v>
      </c>
      <c r="BM146" s="244" t="s">
        <v>163</v>
      </c>
    </row>
    <row r="147" s="2" customFormat="1">
      <c r="A147" s="38"/>
      <c r="B147" s="39"/>
      <c r="C147" s="40"/>
      <c r="D147" s="246" t="s">
        <v>122</v>
      </c>
      <c r="E147" s="40"/>
      <c r="F147" s="247" t="s">
        <v>164</v>
      </c>
      <c r="G147" s="40"/>
      <c r="H147" s="40"/>
      <c r="I147" s="140"/>
      <c r="J147" s="40"/>
      <c r="K147" s="40"/>
      <c r="L147" s="44"/>
      <c r="M147" s="248"/>
      <c r="N147" s="249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122</v>
      </c>
      <c r="AU147" s="17" t="s">
        <v>83</v>
      </c>
    </row>
    <row r="148" s="13" customFormat="1">
      <c r="A148" s="13"/>
      <c r="B148" s="250"/>
      <c r="C148" s="251"/>
      <c r="D148" s="246" t="s">
        <v>124</v>
      </c>
      <c r="E148" s="252" t="s">
        <v>1</v>
      </c>
      <c r="F148" s="253" t="s">
        <v>165</v>
      </c>
      <c r="G148" s="251"/>
      <c r="H148" s="254">
        <v>798.75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124</v>
      </c>
      <c r="AU148" s="260" t="s">
        <v>83</v>
      </c>
      <c r="AV148" s="13" t="s">
        <v>83</v>
      </c>
      <c r="AW148" s="13" t="s">
        <v>30</v>
      </c>
      <c r="AX148" s="13" t="s">
        <v>81</v>
      </c>
      <c r="AY148" s="260" t="s">
        <v>113</v>
      </c>
    </row>
    <row r="149" s="2" customFormat="1" ht="21.75" customHeight="1">
      <c r="A149" s="38"/>
      <c r="B149" s="39"/>
      <c r="C149" s="232" t="s">
        <v>166</v>
      </c>
      <c r="D149" s="232" t="s">
        <v>116</v>
      </c>
      <c r="E149" s="233" t="s">
        <v>167</v>
      </c>
      <c r="F149" s="234" t="s">
        <v>168</v>
      </c>
      <c r="G149" s="235" t="s">
        <v>157</v>
      </c>
      <c r="H149" s="236">
        <v>2662.5</v>
      </c>
      <c r="I149" s="237"/>
      <c r="J149" s="238">
        <f>ROUND(I149*H149,2)</f>
        <v>0</v>
      </c>
      <c r="K149" s="239"/>
      <c r="L149" s="44"/>
      <c r="M149" s="240" t="s">
        <v>1</v>
      </c>
      <c r="N149" s="241" t="s">
        <v>38</v>
      </c>
      <c r="O149" s="91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4" t="s">
        <v>120</v>
      </c>
      <c r="AT149" s="244" t="s">
        <v>116</v>
      </c>
      <c r="AU149" s="244" t="s">
        <v>83</v>
      </c>
      <c r="AY149" s="17" t="s">
        <v>113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7" t="s">
        <v>81</v>
      </c>
      <c r="BK149" s="245">
        <f>ROUND(I149*H149,2)</f>
        <v>0</v>
      </c>
      <c r="BL149" s="17" t="s">
        <v>120</v>
      </c>
      <c r="BM149" s="244" t="s">
        <v>169</v>
      </c>
    </row>
    <row r="150" s="2" customFormat="1">
      <c r="A150" s="38"/>
      <c r="B150" s="39"/>
      <c r="C150" s="40"/>
      <c r="D150" s="246" t="s">
        <v>122</v>
      </c>
      <c r="E150" s="40"/>
      <c r="F150" s="247" t="s">
        <v>170</v>
      </c>
      <c r="G150" s="40"/>
      <c r="H150" s="40"/>
      <c r="I150" s="140"/>
      <c r="J150" s="40"/>
      <c r="K150" s="40"/>
      <c r="L150" s="44"/>
      <c r="M150" s="248"/>
      <c r="N150" s="249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122</v>
      </c>
      <c r="AU150" s="17" t="s">
        <v>83</v>
      </c>
    </row>
    <row r="151" s="2" customFormat="1" ht="21.75" customHeight="1">
      <c r="A151" s="38"/>
      <c r="B151" s="39"/>
      <c r="C151" s="232" t="s">
        <v>171</v>
      </c>
      <c r="D151" s="232" t="s">
        <v>116</v>
      </c>
      <c r="E151" s="233" t="s">
        <v>172</v>
      </c>
      <c r="F151" s="234" t="s">
        <v>173</v>
      </c>
      <c r="G151" s="235" t="s">
        <v>174</v>
      </c>
      <c r="H151" s="236">
        <v>93.852999999999994</v>
      </c>
      <c r="I151" s="237"/>
      <c r="J151" s="238">
        <f>ROUND(I151*H151,2)</f>
        <v>0</v>
      </c>
      <c r="K151" s="239"/>
      <c r="L151" s="44"/>
      <c r="M151" s="240" t="s">
        <v>1</v>
      </c>
      <c r="N151" s="241" t="s">
        <v>38</v>
      </c>
      <c r="O151" s="91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4" t="s">
        <v>120</v>
      </c>
      <c r="AT151" s="244" t="s">
        <v>116</v>
      </c>
      <c r="AU151" s="244" t="s">
        <v>83</v>
      </c>
      <c r="AY151" s="17" t="s">
        <v>113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7" t="s">
        <v>81</v>
      </c>
      <c r="BK151" s="245">
        <f>ROUND(I151*H151,2)</f>
        <v>0</v>
      </c>
      <c r="BL151" s="17" t="s">
        <v>120</v>
      </c>
      <c r="BM151" s="244" t="s">
        <v>175</v>
      </c>
    </row>
    <row r="152" s="2" customFormat="1">
      <c r="A152" s="38"/>
      <c r="B152" s="39"/>
      <c r="C152" s="40"/>
      <c r="D152" s="246" t="s">
        <v>122</v>
      </c>
      <c r="E152" s="40"/>
      <c r="F152" s="247" t="s">
        <v>176</v>
      </c>
      <c r="G152" s="40"/>
      <c r="H152" s="40"/>
      <c r="I152" s="140"/>
      <c r="J152" s="40"/>
      <c r="K152" s="40"/>
      <c r="L152" s="44"/>
      <c r="M152" s="248"/>
      <c r="N152" s="249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122</v>
      </c>
      <c r="AU152" s="17" t="s">
        <v>83</v>
      </c>
    </row>
    <row r="153" s="13" customFormat="1">
      <c r="A153" s="13"/>
      <c r="B153" s="250"/>
      <c r="C153" s="251"/>
      <c r="D153" s="246" t="s">
        <v>124</v>
      </c>
      <c r="E153" s="252" t="s">
        <v>1</v>
      </c>
      <c r="F153" s="253" t="s">
        <v>177</v>
      </c>
      <c r="G153" s="251"/>
      <c r="H153" s="254">
        <v>93.852999999999994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124</v>
      </c>
      <c r="AU153" s="260" t="s">
        <v>83</v>
      </c>
      <c r="AV153" s="13" t="s">
        <v>83</v>
      </c>
      <c r="AW153" s="13" t="s">
        <v>30</v>
      </c>
      <c r="AX153" s="13" t="s">
        <v>81</v>
      </c>
      <c r="AY153" s="260" t="s">
        <v>113</v>
      </c>
    </row>
    <row r="154" s="2" customFormat="1" ht="21.75" customHeight="1">
      <c r="A154" s="38"/>
      <c r="B154" s="39"/>
      <c r="C154" s="232" t="s">
        <v>120</v>
      </c>
      <c r="D154" s="232" t="s">
        <v>116</v>
      </c>
      <c r="E154" s="233" t="s">
        <v>178</v>
      </c>
      <c r="F154" s="234" t="s">
        <v>179</v>
      </c>
      <c r="G154" s="235" t="s">
        <v>137</v>
      </c>
      <c r="H154" s="236">
        <v>136.5</v>
      </c>
      <c r="I154" s="237"/>
      <c r="J154" s="238">
        <f>ROUND(I154*H154,2)</f>
        <v>0</v>
      </c>
      <c r="K154" s="239"/>
      <c r="L154" s="44"/>
      <c r="M154" s="240" t="s">
        <v>1</v>
      </c>
      <c r="N154" s="241" t="s">
        <v>38</v>
      </c>
      <c r="O154" s="91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4" t="s">
        <v>120</v>
      </c>
      <c r="AT154" s="244" t="s">
        <v>116</v>
      </c>
      <c r="AU154" s="244" t="s">
        <v>83</v>
      </c>
      <c r="AY154" s="17" t="s">
        <v>113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7" t="s">
        <v>81</v>
      </c>
      <c r="BK154" s="245">
        <f>ROUND(I154*H154,2)</f>
        <v>0</v>
      </c>
      <c r="BL154" s="17" t="s">
        <v>120</v>
      </c>
      <c r="BM154" s="244" t="s">
        <v>180</v>
      </c>
    </row>
    <row r="155" s="2" customFormat="1">
      <c r="A155" s="38"/>
      <c r="B155" s="39"/>
      <c r="C155" s="40"/>
      <c r="D155" s="246" t="s">
        <v>122</v>
      </c>
      <c r="E155" s="40"/>
      <c r="F155" s="247" t="s">
        <v>181</v>
      </c>
      <c r="G155" s="40"/>
      <c r="H155" s="40"/>
      <c r="I155" s="140"/>
      <c r="J155" s="40"/>
      <c r="K155" s="40"/>
      <c r="L155" s="44"/>
      <c r="M155" s="248"/>
      <c r="N155" s="249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122</v>
      </c>
      <c r="AU155" s="17" t="s">
        <v>83</v>
      </c>
    </row>
    <row r="156" s="13" customFormat="1">
      <c r="A156" s="13"/>
      <c r="B156" s="250"/>
      <c r="C156" s="251"/>
      <c r="D156" s="246" t="s">
        <v>124</v>
      </c>
      <c r="E156" s="252" t="s">
        <v>1</v>
      </c>
      <c r="F156" s="253" t="s">
        <v>182</v>
      </c>
      <c r="G156" s="251"/>
      <c r="H156" s="254">
        <v>102.5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124</v>
      </c>
      <c r="AU156" s="260" t="s">
        <v>83</v>
      </c>
      <c r="AV156" s="13" t="s">
        <v>83</v>
      </c>
      <c r="AW156" s="13" t="s">
        <v>30</v>
      </c>
      <c r="AX156" s="13" t="s">
        <v>73</v>
      </c>
      <c r="AY156" s="260" t="s">
        <v>113</v>
      </c>
    </row>
    <row r="157" s="13" customFormat="1">
      <c r="A157" s="13"/>
      <c r="B157" s="250"/>
      <c r="C157" s="251"/>
      <c r="D157" s="246" t="s">
        <v>124</v>
      </c>
      <c r="E157" s="252" t="s">
        <v>1</v>
      </c>
      <c r="F157" s="253" t="s">
        <v>183</v>
      </c>
      <c r="G157" s="251"/>
      <c r="H157" s="254">
        <v>34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124</v>
      </c>
      <c r="AU157" s="260" t="s">
        <v>83</v>
      </c>
      <c r="AV157" s="13" t="s">
        <v>83</v>
      </c>
      <c r="AW157" s="13" t="s">
        <v>30</v>
      </c>
      <c r="AX157" s="13" t="s">
        <v>73</v>
      </c>
      <c r="AY157" s="260" t="s">
        <v>113</v>
      </c>
    </row>
    <row r="158" s="14" customFormat="1">
      <c r="A158" s="14"/>
      <c r="B158" s="261"/>
      <c r="C158" s="262"/>
      <c r="D158" s="246" t="s">
        <v>124</v>
      </c>
      <c r="E158" s="263" t="s">
        <v>1</v>
      </c>
      <c r="F158" s="264" t="s">
        <v>127</v>
      </c>
      <c r="G158" s="262"/>
      <c r="H158" s="265">
        <v>136.5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1" t="s">
        <v>124</v>
      </c>
      <c r="AU158" s="271" t="s">
        <v>83</v>
      </c>
      <c r="AV158" s="14" t="s">
        <v>120</v>
      </c>
      <c r="AW158" s="14" t="s">
        <v>30</v>
      </c>
      <c r="AX158" s="14" t="s">
        <v>81</v>
      </c>
      <c r="AY158" s="271" t="s">
        <v>113</v>
      </c>
    </row>
    <row r="159" s="2" customFormat="1" ht="21.75" customHeight="1">
      <c r="A159" s="38"/>
      <c r="B159" s="39"/>
      <c r="C159" s="232" t="s">
        <v>83</v>
      </c>
      <c r="D159" s="232" t="s">
        <v>116</v>
      </c>
      <c r="E159" s="233" t="s">
        <v>184</v>
      </c>
      <c r="F159" s="234" t="s">
        <v>185</v>
      </c>
      <c r="G159" s="235" t="s">
        <v>137</v>
      </c>
      <c r="H159" s="236">
        <v>396.5</v>
      </c>
      <c r="I159" s="237"/>
      <c r="J159" s="238">
        <f>ROUND(I159*H159,2)</f>
        <v>0</v>
      </c>
      <c r="K159" s="239"/>
      <c r="L159" s="44"/>
      <c r="M159" s="240" t="s">
        <v>1</v>
      </c>
      <c r="N159" s="241" t="s">
        <v>38</v>
      </c>
      <c r="O159" s="91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4" t="s">
        <v>120</v>
      </c>
      <c r="AT159" s="244" t="s">
        <v>116</v>
      </c>
      <c r="AU159" s="244" t="s">
        <v>83</v>
      </c>
      <c r="AY159" s="17" t="s">
        <v>113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7" t="s">
        <v>81</v>
      </c>
      <c r="BK159" s="245">
        <f>ROUND(I159*H159,2)</f>
        <v>0</v>
      </c>
      <c r="BL159" s="17" t="s">
        <v>120</v>
      </c>
      <c r="BM159" s="244" t="s">
        <v>186</v>
      </c>
    </row>
    <row r="160" s="2" customFormat="1">
      <c r="A160" s="38"/>
      <c r="B160" s="39"/>
      <c r="C160" s="40"/>
      <c r="D160" s="246" t="s">
        <v>122</v>
      </c>
      <c r="E160" s="40"/>
      <c r="F160" s="247" t="s">
        <v>187</v>
      </c>
      <c r="G160" s="40"/>
      <c r="H160" s="40"/>
      <c r="I160" s="140"/>
      <c r="J160" s="40"/>
      <c r="K160" s="40"/>
      <c r="L160" s="44"/>
      <c r="M160" s="248"/>
      <c r="N160" s="249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122</v>
      </c>
      <c r="AU160" s="17" t="s">
        <v>83</v>
      </c>
    </row>
    <row r="161" s="13" customFormat="1">
      <c r="A161" s="13"/>
      <c r="B161" s="250"/>
      <c r="C161" s="251"/>
      <c r="D161" s="246" t="s">
        <v>124</v>
      </c>
      <c r="E161" s="252" t="s">
        <v>1</v>
      </c>
      <c r="F161" s="253" t="s">
        <v>188</v>
      </c>
      <c r="G161" s="251"/>
      <c r="H161" s="254">
        <v>31.149999999999999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124</v>
      </c>
      <c r="AU161" s="260" t="s">
        <v>83</v>
      </c>
      <c r="AV161" s="13" t="s">
        <v>83</v>
      </c>
      <c r="AW161" s="13" t="s">
        <v>30</v>
      </c>
      <c r="AX161" s="13" t="s">
        <v>73</v>
      </c>
      <c r="AY161" s="260" t="s">
        <v>113</v>
      </c>
    </row>
    <row r="162" s="13" customFormat="1">
      <c r="A162" s="13"/>
      <c r="B162" s="250"/>
      <c r="C162" s="251"/>
      <c r="D162" s="246" t="s">
        <v>124</v>
      </c>
      <c r="E162" s="252" t="s">
        <v>1</v>
      </c>
      <c r="F162" s="253" t="s">
        <v>189</v>
      </c>
      <c r="G162" s="251"/>
      <c r="H162" s="254">
        <v>365.35000000000002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124</v>
      </c>
      <c r="AU162" s="260" t="s">
        <v>83</v>
      </c>
      <c r="AV162" s="13" t="s">
        <v>83</v>
      </c>
      <c r="AW162" s="13" t="s">
        <v>30</v>
      </c>
      <c r="AX162" s="13" t="s">
        <v>73</v>
      </c>
      <c r="AY162" s="260" t="s">
        <v>113</v>
      </c>
    </row>
    <row r="163" s="14" customFormat="1">
      <c r="A163" s="14"/>
      <c r="B163" s="261"/>
      <c r="C163" s="262"/>
      <c r="D163" s="246" t="s">
        <v>124</v>
      </c>
      <c r="E163" s="263" t="s">
        <v>1</v>
      </c>
      <c r="F163" s="264" t="s">
        <v>127</v>
      </c>
      <c r="G163" s="262"/>
      <c r="H163" s="265">
        <v>396.5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124</v>
      </c>
      <c r="AU163" s="271" t="s">
        <v>83</v>
      </c>
      <c r="AV163" s="14" t="s">
        <v>120</v>
      </c>
      <c r="AW163" s="14" t="s">
        <v>30</v>
      </c>
      <c r="AX163" s="14" t="s">
        <v>81</v>
      </c>
      <c r="AY163" s="271" t="s">
        <v>113</v>
      </c>
    </row>
    <row r="164" s="12" customFormat="1" ht="22.8" customHeight="1">
      <c r="A164" s="12"/>
      <c r="B164" s="216"/>
      <c r="C164" s="217"/>
      <c r="D164" s="218" t="s">
        <v>72</v>
      </c>
      <c r="E164" s="230" t="s">
        <v>166</v>
      </c>
      <c r="F164" s="230" t="s">
        <v>190</v>
      </c>
      <c r="G164" s="217"/>
      <c r="H164" s="217"/>
      <c r="I164" s="220"/>
      <c r="J164" s="231">
        <f>BK164</f>
        <v>0</v>
      </c>
      <c r="K164" s="217"/>
      <c r="L164" s="222"/>
      <c r="M164" s="223"/>
      <c r="N164" s="224"/>
      <c r="O164" s="224"/>
      <c r="P164" s="225">
        <f>SUM(P165:P166)</f>
        <v>0</v>
      </c>
      <c r="Q164" s="224"/>
      <c r="R164" s="225">
        <f>SUM(R165:R166)</f>
        <v>0</v>
      </c>
      <c r="S164" s="224"/>
      <c r="T164" s="226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7" t="s">
        <v>81</v>
      </c>
      <c r="AT164" s="228" t="s">
        <v>72</v>
      </c>
      <c r="AU164" s="228" t="s">
        <v>81</v>
      </c>
      <c r="AY164" s="227" t="s">
        <v>113</v>
      </c>
      <c r="BK164" s="229">
        <f>SUM(BK165:BK166)</f>
        <v>0</v>
      </c>
    </row>
    <row r="165" s="2" customFormat="1" ht="16.5" customHeight="1">
      <c r="A165" s="38"/>
      <c r="B165" s="39"/>
      <c r="C165" s="232" t="s">
        <v>152</v>
      </c>
      <c r="D165" s="232" t="s">
        <v>116</v>
      </c>
      <c r="E165" s="233" t="s">
        <v>191</v>
      </c>
      <c r="F165" s="234" t="s">
        <v>192</v>
      </c>
      <c r="G165" s="235" t="s">
        <v>193</v>
      </c>
      <c r="H165" s="236">
        <v>5</v>
      </c>
      <c r="I165" s="237"/>
      <c r="J165" s="238">
        <f>ROUND(I165*H165,2)</f>
        <v>0</v>
      </c>
      <c r="K165" s="239"/>
      <c r="L165" s="44"/>
      <c r="M165" s="240" t="s">
        <v>1</v>
      </c>
      <c r="N165" s="241" t="s">
        <v>38</v>
      </c>
      <c r="O165" s="91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4" t="s">
        <v>120</v>
      </c>
      <c r="AT165" s="244" t="s">
        <v>116</v>
      </c>
      <c r="AU165" s="244" t="s">
        <v>83</v>
      </c>
      <c r="AY165" s="17" t="s">
        <v>113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7" t="s">
        <v>81</v>
      </c>
      <c r="BK165" s="245">
        <f>ROUND(I165*H165,2)</f>
        <v>0</v>
      </c>
      <c r="BL165" s="17" t="s">
        <v>120</v>
      </c>
      <c r="BM165" s="244" t="s">
        <v>194</v>
      </c>
    </row>
    <row r="166" s="2" customFormat="1">
      <c r="A166" s="38"/>
      <c r="B166" s="39"/>
      <c r="C166" s="40"/>
      <c r="D166" s="246" t="s">
        <v>122</v>
      </c>
      <c r="E166" s="40"/>
      <c r="F166" s="247" t="s">
        <v>195</v>
      </c>
      <c r="G166" s="40"/>
      <c r="H166" s="40"/>
      <c r="I166" s="140"/>
      <c r="J166" s="40"/>
      <c r="K166" s="40"/>
      <c r="L166" s="44"/>
      <c r="M166" s="248"/>
      <c r="N166" s="249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122</v>
      </c>
      <c r="AU166" s="17" t="s">
        <v>83</v>
      </c>
    </row>
    <row r="167" s="12" customFormat="1" ht="22.8" customHeight="1">
      <c r="A167" s="12"/>
      <c r="B167" s="216"/>
      <c r="C167" s="217"/>
      <c r="D167" s="218" t="s">
        <v>72</v>
      </c>
      <c r="E167" s="230" t="s">
        <v>196</v>
      </c>
      <c r="F167" s="230" t="s">
        <v>197</v>
      </c>
      <c r="G167" s="217"/>
      <c r="H167" s="217"/>
      <c r="I167" s="220"/>
      <c r="J167" s="231">
        <f>BK167</f>
        <v>0</v>
      </c>
      <c r="K167" s="217"/>
      <c r="L167" s="222"/>
      <c r="M167" s="223"/>
      <c r="N167" s="224"/>
      <c r="O167" s="224"/>
      <c r="P167" s="225">
        <f>SUM(P168:P180)</f>
        <v>0</v>
      </c>
      <c r="Q167" s="224"/>
      <c r="R167" s="225">
        <f>SUM(R168:R180)</f>
        <v>0</v>
      </c>
      <c r="S167" s="224"/>
      <c r="T167" s="226">
        <f>SUM(T168:T180)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7" t="s">
        <v>81</v>
      </c>
      <c r="AT167" s="228" t="s">
        <v>72</v>
      </c>
      <c r="AU167" s="228" t="s">
        <v>81</v>
      </c>
      <c r="AY167" s="227" t="s">
        <v>113</v>
      </c>
      <c r="BK167" s="229">
        <f>SUM(BK168:BK180)</f>
        <v>0</v>
      </c>
    </row>
    <row r="168" s="2" customFormat="1" ht="21.75" customHeight="1">
      <c r="A168" s="38"/>
      <c r="B168" s="39"/>
      <c r="C168" s="232" t="s">
        <v>198</v>
      </c>
      <c r="D168" s="232" t="s">
        <v>116</v>
      </c>
      <c r="E168" s="233" t="s">
        <v>199</v>
      </c>
      <c r="F168" s="234" t="s">
        <v>200</v>
      </c>
      <c r="G168" s="235" t="s">
        <v>157</v>
      </c>
      <c r="H168" s="236">
        <v>54.863</v>
      </c>
      <c r="I168" s="237"/>
      <c r="J168" s="238">
        <f>ROUND(I168*H168,2)</f>
        <v>0</v>
      </c>
      <c r="K168" s="239"/>
      <c r="L168" s="44"/>
      <c r="M168" s="240" t="s">
        <v>1</v>
      </c>
      <c r="N168" s="241" t="s">
        <v>38</v>
      </c>
      <c r="O168" s="91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4" t="s">
        <v>120</v>
      </c>
      <c r="AT168" s="244" t="s">
        <v>116</v>
      </c>
      <c r="AU168" s="244" t="s">
        <v>83</v>
      </c>
      <c r="AY168" s="17" t="s">
        <v>113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7" t="s">
        <v>81</v>
      </c>
      <c r="BK168" s="245">
        <f>ROUND(I168*H168,2)</f>
        <v>0</v>
      </c>
      <c r="BL168" s="17" t="s">
        <v>120</v>
      </c>
      <c r="BM168" s="244" t="s">
        <v>201</v>
      </c>
    </row>
    <row r="169" s="2" customFormat="1">
      <c r="A169" s="38"/>
      <c r="B169" s="39"/>
      <c r="C169" s="40"/>
      <c r="D169" s="246" t="s">
        <v>122</v>
      </c>
      <c r="E169" s="40"/>
      <c r="F169" s="247" t="s">
        <v>202</v>
      </c>
      <c r="G169" s="40"/>
      <c r="H169" s="40"/>
      <c r="I169" s="140"/>
      <c r="J169" s="40"/>
      <c r="K169" s="40"/>
      <c r="L169" s="44"/>
      <c r="M169" s="248"/>
      <c r="N169" s="249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122</v>
      </c>
      <c r="AU169" s="17" t="s">
        <v>83</v>
      </c>
    </row>
    <row r="170" s="15" customFormat="1">
      <c r="A170" s="15"/>
      <c r="B170" s="272"/>
      <c r="C170" s="273"/>
      <c r="D170" s="246" t="s">
        <v>124</v>
      </c>
      <c r="E170" s="274" t="s">
        <v>1</v>
      </c>
      <c r="F170" s="275" t="s">
        <v>203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124</v>
      </c>
      <c r="AU170" s="281" t="s">
        <v>83</v>
      </c>
      <c r="AV170" s="15" t="s">
        <v>81</v>
      </c>
      <c r="AW170" s="15" t="s">
        <v>30</v>
      </c>
      <c r="AX170" s="15" t="s">
        <v>73</v>
      </c>
      <c r="AY170" s="281" t="s">
        <v>113</v>
      </c>
    </row>
    <row r="171" s="13" customFormat="1">
      <c r="A171" s="13"/>
      <c r="B171" s="250"/>
      <c r="C171" s="251"/>
      <c r="D171" s="246" t="s">
        <v>124</v>
      </c>
      <c r="E171" s="252" t="s">
        <v>1</v>
      </c>
      <c r="F171" s="253" t="s">
        <v>204</v>
      </c>
      <c r="G171" s="251"/>
      <c r="H171" s="254">
        <v>32.463000000000001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124</v>
      </c>
      <c r="AU171" s="260" t="s">
        <v>83</v>
      </c>
      <c r="AV171" s="13" t="s">
        <v>83</v>
      </c>
      <c r="AW171" s="13" t="s">
        <v>30</v>
      </c>
      <c r="AX171" s="13" t="s">
        <v>73</v>
      </c>
      <c r="AY171" s="260" t="s">
        <v>113</v>
      </c>
    </row>
    <row r="172" s="13" customFormat="1">
      <c r="A172" s="13"/>
      <c r="B172" s="250"/>
      <c r="C172" s="251"/>
      <c r="D172" s="246" t="s">
        <v>124</v>
      </c>
      <c r="E172" s="252" t="s">
        <v>1</v>
      </c>
      <c r="F172" s="253" t="s">
        <v>205</v>
      </c>
      <c r="G172" s="251"/>
      <c r="H172" s="254">
        <v>11.4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124</v>
      </c>
      <c r="AU172" s="260" t="s">
        <v>83</v>
      </c>
      <c r="AV172" s="13" t="s">
        <v>83</v>
      </c>
      <c r="AW172" s="13" t="s">
        <v>30</v>
      </c>
      <c r="AX172" s="13" t="s">
        <v>73</v>
      </c>
      <c r="AY172" s="260" t="s">
        <v>113</v>
      </c>
    </row>
    <row r="173" s="15" customFormat="1">
      <c r="A173" s="15"/>
      <c r="B173" s="272"/>
      <c r="C173" s="273"/>
      <c r="D173" s="246" t="s">
        <v>124</v>
      </c>
      <c r="E173" s="274" t="s">
        <v>1</v>
      </c>
      <c r="F173" s="275" t="s">
        <v>206</v>
      </c>
      <c r="G173" s="273"/>
      <c r="H173" s="274" t="s">
        <v>1</v>
      </c>
      <c r="I173" s="276"/>
      <c r="J173" s="273"/>
      <c r="K173" s="273"/>
      <c r="L173" s="277"/>
      <c r="M173" s="278"/>
      <c r="N173" s="279"/>
      <c r="O173" s="279"/>
      <c r="P173" s="279"/>
      <c r="Q173" s="279"/>
      <c r="R173" s="279"/>
      <c r="S173" s="279"/>
      <c r="T173" s="28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1" t="s">
        <v>124</v>
      </c>
      <c r="AU173" s="281" t="s">
        <v>83</v>
      </c>
      <c r="AV173" s="15" t="s">
        <v>81</v>
      </c>
      <c r="AW173" s="15" t="s">
        <v>30</v>
      </c>
      <c r="AX173" s="15" t="s">
        <v>73</v>
      </c>
      <c r="AY173" s="281" t="s">
        <v>113</v>
      </c>
    </row>
    <row r="174" s="13" customFormat="1">
      <c r="A174" s="13"/>
      <c r="B174" s="250"/>
      <c r="C174" s="251"/>
      <c r="D174" s="246" t="s">
        <v>124</v>
      </c>
      <c r="E174" s="252" t="s">
        <v>1</v>
      </c>
      <c r="F174" s="253" t="s">
        <v>207</v>
      </c>
      <c r="G174" s="251"/>
      <c r="H174" s="254">
        <v>11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124</v>
      </c>
      <c r="AU174" s="260" t="s">
        <v>83</v>
      </c>
      <c r="AV174" s="13" t="s">
        <v>83</v>
      </c>
      <c r="AW174" s="13" t="s">
        <v>30</v>
      </c>
      <c r="AX174" s="13" t="s">
        <v>73</v>
      </c>
      <c r="AY174" s="260" t="s">
        <v>113</v>
      </c>
    </row>
    <row r="175" s="14" customFormat="1">
      <c r="A175" s="14"/>
      <c r="B175" s="261"/>
      <c r="C175" s="262"/>
      <c r="D175" s="246" t="s">
        <v>124</v>
      </c>
      <c r="E175" s="263" t="s">
        <v>1</v>
      </c>
      <c r="F175" s="264" t="s">
        <v>127</v>
      </c>
      <c r="G175" s="262"/>
      <c r="H175" s="265">
        <v>54.863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124</v>
      </c>
      <c r="AU175" s="271" t="s">
        <v>83</v>
      </c>
      <c r="AV175" s="14" t="s">
        <v>120</v>
      </c>
      <c r="AW175" s="14" t="s">
        <v>30</v>
      </c>
      <c r="AX175" s="14" t="s">
        <v>81</v>
      </c>
      <c r="AY175" s="271" t="s">
        <v>113</v>
      </c>
    </row>
    <row r="176" s="2" customFormat="1" ht="21.75" customHeight="1">
      <c r="A176" s="38"/>
      <c r="B176" s="39"/>
      <c r="C176" s="232" t="s">
        <v>81</v>
      </c>
      <c r="D176" s="232" t="s">
        <v>116</v>
      </c>
      <c r="E176" s="233" t="s">
        <v>208</v>
      </c>
      <c r="F176" s="234" t="s">
        <v>209</v>
      </c>
      <c r="G176" s="235" t="s">
        <v>137</v>
      </c>
      <c r="H176" s="236">
        <v>31.149999999999999</v>
      </c>
      <c r="I176" s="237"/>
      <c r="J176" s="238">
        <f>ROUND(I176*H176,2)</f>
        <v>0</v>
      </c>
      <c r="K176" s="239"/>
      <c r="L176" s="44"/>
      <c r="M176" s="240" t="s">
        <v>1</v>
      </c>
      <c r="N176" s="241" t="s">
        <v>38</v>
      </c>
      <c r="O176" s="91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4" t="s">
        <v>120</v>
      </c>
      <c r="AT176" s="244" t="s">
        <v>116</v>
      </c>
      <c r="AU176" s="244" t="s">
        <v>83</v>
      </c>
      <c r="AY176" s="17" t="s">
        <v>113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7" t="s">
        <v>81</v>
      </c>
      <c r="BK176" s="245">
        <f>ROUND(I176*H176,2)</f>
        <v>0</v>
      </c>
      <c r="BL176" s="17" t="s">
        <v>120</v>
      </c>
      <c r="BM176" s="244" t="s">
        <v>210</v>
      </c>
    </row>
    <row r="177" s="2" customFormat="1">
      <c r="A177" s="38"/>
      <c r="B177" s="39"/>
      <c r="C177" s="40"/>
      <c r="D177" s="246" t="s">
        <v>122</v>
      </c>
      <c r="E177" s="40"/>
      <c r="F177" s="247" t="s">
        <v>211</v>
      </c>
      <c r="G177" s="40"/>
      <c r="H177" s="40"/>
      <c r="I177" s="140"/>
      <c r="J177" s="40"/>
      <c r="K177" s="40"/>
      <c r="L177" s="44"/>
      <c r="M177" s="248"/>
      <c r="N177" s="249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122</v>
      </c>
      <c r="AU177" s="17" t="s">
        <v>83</v>
      </c>
    </row>
    <row r="178" s="13" customFormat="1">
      <c r="A178" s="13"/>
      <c r="B178" s="250"/>
      <c r="C178" s="251"/>
      <c r="D178" s="246" t="s">
        <v>124</v>
      </c>
      <c r="E178" s="252" t="s">
        <v>1</v>
      </c>
      <c r="F178" s="253" t="s">
        <v>212</v>
      </c>
      <c r="G178" s="251"/>
      <c r="H178" s="254">
        <v>31.149999999999999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124</v>
      </c>
      <c r="AU178" s="260" t="s">
        <v>83</v>
      </c>
      <c r="AV178" s="13" t="s">
        <v>83</v>
      </c>
      <c r="AW178" s="13" t="s">
        <v>30</v>
      </c>
      <c r="AX178" s="13" t="s">
        <v>81</v>
      </c>
      <c r="AY178" s="260" t="s">
        <v>113</v>
      </c>
    </row>
    <row r="179" s="2" customFormat="1" ht="16.5" customHeight="1">
      <c r="A179" s="38"/>
      <c r="B179" s="39"/>
      <c r="C179" s="232" t="s">
        <v>213</v>
      </c>
      <c r="D179" s="232" t="s">
        <v>116</v>
      </c>
      <c r="E179" s="233" t="s">
        <v>214</v>
      </c>
      <c r="F179" s="234" t="s">
        <v>215</v>
      </c>
      <c r="G179" s="235" t="s">
        <v>157</v>
      </c>
      <c r="H179" s="236">
        <v>2662.5</v>
      </c>
      <c r="I179" s="237"/>
      <c r="J179" s="238">
        <f>ROUND(I179*H179,2)</f>
        <v>0</v>
      </c>
      <c r="K179" s="239"/>
      <c r="L179" s="44"/>
      <c r="M179" s="240" t="s">
        <v>1</v>
      </c>
      <c r="N179" s="241" t="s">
        <v>38</v>
      </c>
      <c r="O179" s="91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4" t="s">
        <v>120</v>
      </c>
      <c r="AT179" s="244" t="s">
        <v>116</v>
      </c>
      <c r="AU179" s="244" t="s">
        <v>83</v>
      </c>
      <c r="AY179" s="17" t="s">
        <v>113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7" t="s">
        <v>81</v>
      </c>
      <c r="BK179" s="245">
        <f>ROUND(I179*H179,2)</f>
        <v>0</v>
      </c>
      <c r="BL179" s="17" t="s">
        <v>120</v>
      </c>
      <c r="BM179" s="244" t="s">
        <v>216</v>
      </c>
    </row>
    <row r="180" s="2" customFormat="1">
      <c r="A180" s="38"/>
      <c r="B180" s="39"/>
      <c r="C180" s="40"/>
      <c r="D180" s="246" t="s">
        <v>122</v>
      </c>
      <c r="E180" s="40"/>
      <c r="F180" s="247" t="s">
        <v>217</v>
      </c>
      <c r="G180" s="40"/>
      <c r="H180" s="40"/>
      <c r="I180" s="140"/>
      <c r="J180" s="40"/>
      <c r="K180" s="40"/>
      <c r="L180" s="44"/>
      <c r="M180" s="248"/>
      <c r="N180" s="249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122</v>
      </c>
      <c r="AU180" s="17" t="s">
        <v>83</v>
      </c>
    </row>
    <row r="181" s="12" customFormat="1" ht="25.92" customHeight="1">
      <c r="A181" s="12"/>
      <c r="B181" s="216"/>
      <c r="C181" s="217"/>
      <c r="D181" s="218" t="s">
        <v>72</v>
      </c>
      <c r="E181" s="219" t="s">
        <v>218</v>
      </c>
      <c r="F181" s="219" t="s">
        <v>219</v>
      </c>
      <c r="G181" s="217"/>
      <c r="H181" s="217"/>
      <c r="I181" s="220"/>
      <c r="J181" s="221">
        <f>BK181</f>
        <v>0</v>
      </c>
      <c r="K181" s="217"/>
      <c r="L181" s="222"/>
      <c r="M181" s="223"/>
      <c r="N181" s="224"/>
      <c r="O181" s="224"/>
      <c r="P181" s="225">
        <f>SUM(P182:P185)</f>
        <v>0</v>
      </c>
      <c r="Q181" s="224"/>
      <c r="R181" s="225">
        <f>SUM(R182:R185)</f>
        <v>0</v>
      </c>
      <c r="S181" s="224"/>
      <c r="T181" s="226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7" t="s">
        <v>120</v>
      </c>
      <c r="AT181" s="228" t="s">
        <v>72</v>
      </c>
      <c r="AU181" s="228" t="s">
        <v>73</v>
      </c>
      <c r="AY181" s="227" t="s">
        <v>113</v>
      </c>
      <c r="BK181" s="229">
        <f>SUM(BK182:BK185)</f>
        <v>0</v>
      </c>
    </row>
    <row r="182" s="2" customFormat="1" ht="21.75" customHeight="1">
      <c r="A182" s="38"/>
      <c r="B182" s="39"/>
      <c r="C182" s="232" t="s">
        <v>220</v>
      </c>
      <c r="D182" s="232" t="s">
        <v>116</v>
      </c>
      <c r="E182" s="233" t="s">
        <v>221</v>
      </c>
      <c r="F182" s="234" t="s">
        <v>222</v>
      </c>
      <c r="G182" s="235" t="s">
        <v>223</v>
      </c>
      <c r="H182" s="236">
        <v>1</v>
      </c>
      <c r="I182" s="237"/>
      <c r="J182" s="238">
        <f>ROUND(I182*H182,2)</f>
        <v>0</v>
      </c>
      <c r="K182" s="239"/>
      <c r="L182" s="44"/>
      <c r="M182" s="240" t="s">
        <v>1</v>
      </c>
      <c r="N182" s="241" t="s">
        <v>38</v>
      </c>
      <c r="O182" s="91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4" t="s">
        <v>224</v>
      </c>
      <c r="AT182" s="244" t="s">
        <v>116</v>
      </c>
      <c r="AU182" s="244" t="s">
        <v>81</v>
      </c>
      <c r="AY182" s="17" t="s">
        <v>113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7" t="s">
        <v>81</v>
      </c>
      <c r="BK182" s="245">
        <f>ROUND(I182*H182,2)</f>
        <v>0</v>
      </c>
      <c r="BL182" s="17" t="s">
        <v>224</v>
      </c>
      <c r="BM182" s="244" t="s">
        <v>225</v>
      </c>
    </row>
    <row r="183" s="2" customFormat="1">
      <c r="A183" s="38"/>
      <c r="B183" s="39"/>
      <c r="C183" s="40"/>
      <c r="D183" s="246" t="s">
        <v>122</v>
      </c>
      <c r="E183" s="40"/>
      <c r="F183" s="247" t="s">
        <v>226</v>
      </c>
      <c r="G183" s="40"/>
      <c r="H183" s="40"/>
      <c r="I183" s="140"/>
      <c r="J183" s="40"/>
      <c r="K183" s="40"/>
      <c r="L183" s="44"/>
      <c r="M183" s="248"/>
      <c r="N183" s="249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122</v>
      </c>
      <c r="AU183" s="17" t="s">
        <v>81</v>
      </c>
    </row>
    <row r="184" s="2" customFormat="1" ht="21.75" customHeight="1">
      <c r="A184" s="38"/>
      <c r="B184" s="39"/>
      <c r="C184" s="232" t="s">
        <v>8</v>
      </c>
      <c r="D184" s="232" t="s">
        <v>116</v>
      </c>
      <c r="E184" s="233" t="s">
        <v>227</v>
      </c>
      <c r="F184" s="234" t="s">
        <v>228</v>
      </c>
      <c r="G184" s="235" t="s">
        <v>223</v>
      </c>
      <c r="H184" s="236">
        <v>1</v>
      </c>
      <c r="I184" s="237"/>
      <c r="J184" s="238">
        <f>ROUND(I184*H184,2)</f>
        <v>0</v>
      </c>
      <c r="K184" s="239"/>
      <c r="L184" s="44"/>
      <c r="M184" s="240" t="s">
        <v>1</v>
      </c>
      <c r="N184" s="241" t="s">
        <v>38</v>
      </c>
      <c r="O184" s="91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4" t="s">
        <v>224</v>
      </c>
      <c r="AT184" s="244" t="s">
        <v>116</v>
      </c>
      <c r="AU184" s="244" t="s">
        <v>81</v>
      </c>
      <c r="AY184" s="17" t="s">
        <v>113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7" t="s">
        <v>81</v>
      </c>
      <c r="BK184" s="245">
        <f>ROUND(I184*H184,2)</f>
        <v>0</v>
      </c>
      <c r="BL184" s="17" t="s">
        <v>224</v>
      </c>
      <c r="BM184" s="244" t="s">
        <v>229</v>
      </c>
    </row>
    <row r="185" s="2" customFormat="1">
      <c r="A185" s="38"/>
      <c r="B185" s="39"/>
      <c r="C185" s="40"/>
      <c r="D185" s="246" t="s">
        <v>122</v>
      </c>
      <c r="E185" s="40"/>
      <c r="F185" s="247" t="s">
        <v>230</v>
      </c>
      <c r="G185" s="40"/>
      <c r="H185" s="40"/>
      <c r="I185" s="140"/>
      <c r="J185" s="40"/>
      <c r="K185" s="40"/>
      <c r="L185" s="44"/>
      <c r="M185" s="282"/>
      <c r="N185" s="283"/>
      <c r="O185" s="284"/>
      <c r="P185" s="284"/>
      <c r="Q185" s="284"/>
      <c r="R185" s="284"/>
      <c r="S185" s="284"/>
      <c r="T185" s="2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122</v>
      </c>
      <c r="AU185" s="17" t="s">
        <v>81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179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p9T4t/3bPTXcQ6QhF1iiBT5prnoR0QckfrRd6CHS7BBIi1NSagWVg+ATsXjn2JMXzH9jmaer4kKI8PBopQmH6g==" hashValue="OZQrSQENKozO29pndqB/GJdPpcIqD/smVzsIC9zfm8zPhCTCTFvFgvStE9z89F48MAtwrTZHSMO1FihsuvYpHw==" algorithmName="SHA-512" password="CC35"/>
  <autoFilter ref="C121:K18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PC-PETR\Administrator</dc:creator>
  <cp:lastModifiedBy>PC-PETR\Administrator</cp:lastModifiedBy>
  <dcterms:created xsi:type="dcterms:W3CDTF">2020-05-15T05:53:49Z</dcterms:created>
  <dcterms:modified xsi:type="dcterms:W3CDTF">2020-05-15T05:53:52Z</dcterms:modified>
</cp:coreProperties>
</file>